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5760" activeTab="0"/>
  </bookViews>
  <sheets>
    <sheet name="Single" sheetId="1" r:id="rId1"/>
  </sheets>
  <definedNames>
    <definedName name="_xlnm.Print_Area" localSheetId="0">'Single'!$A$2:$N$95</definedName>
  </definedNames>
  <calcPr fullCalcOnLoad="1"/>
</workbook>
</file>

<file path=xl/sharedStrings.xml><?xml version="1.0" encoding="utf-8"?>
<sst xmlns="http://schemas.openxmlformats.org/spreadsheetml/2006/main" count="96" uniqueCount="96">
  <si>
    <t>Profit</t>
  </si>
  <si>
    <t>Overall</t>
  </si>
  <si>
    <t>Workings</t>
  </si>
  <si>
    <t>Leadership</t>
  </si>
  <si>
    <t>Waste Reduction</t>
  </si>
  <si>
    <t>Date:</t>
  </si>
  <si>
    <t>Excellent</t>
  </si>
  <si>
    <t>-5 to +5 scale</t>
  </si>
  <si>
    <t>10 Key Risk/Success factors</t>
  </si>
  <si>
    <t>Planning &amp; Purpose</t>
  </si>
  <si>
    <t>Process &amp; Systems</t>
  </si>
  <si>
    <t>People</t>
  </si>
  <si>
    <t>Policy &amp; Practice</t>
  </si>
  <si>
    <t>Property</t>
  </si>
  <si>
    <t>Product/Service</t>
  </si>
  <si>
    <t>Public Profile - Brand</t>
  </si>
  <si>
    <t>Needs addressing</t>
  </si>
  <si>
    <t>The quality of overall documentation outlining the organisations structure, roles and responsibilities</t>
  </si>
  <si>
    <t>The level of information in your strategic plan</t>
  </si>
  <si>
    <t>How well the organisation is run in relation to growth and maximising profit</t>
  </si>
  <si>
    <t>Details/statements outlining the organisation's vision, mission or purpose to employees</t>
  </si>
  <si>
    <t>The level of business planning the organisation undertakes annually</t>
  </si>
  <si>
    <t>The organisation complies with all matters relating to regulatory requirements</t>
  </si>
  <si>
    <t>Most employees are satisfied with current working conditions</t>
  </si>
  <si>
    <t>How well does the organisation demonstrate leadership</t>
  </si>
  <si>
    <t>What is the culture of the organisation like</t>
  </si>
  <si>
    <t xml:space="preserve">How well does the organisation conduct its financial processes such as BAS, Reporting, AP, AR, Payroll, </t>
  </si>
  <si>
    <t>The ability to access information efficiently and effectively</t>
  </si>
  <si>
    <t>How well does the organisation care for its customers</t>
  </si>
  <si>
    <t>The quality control of products/services</t>
  </si>
  <si>
    <t>The organisation's methods in conducting regular performance reviews for employees</t>
  </si>
  <si>
    <t>The organisation methods conducting orientation and induction for new employees</t>
  </si>
  <si>
    <t>The organisation's occupational health and safety practices and looking out for the wellbeing of employees</t>
  </si>
  <si>
    <t>The understanding of customer needs/requirements in growing the business</t>
  </si>
  <si>
    <t>Our process of setting prices for products and services</t>
  </si>
  <si>
    <t>The quality and awareness of documentation and process in the sales system</t>
  </si>
  <si>
    <t>The operational processes and practices and the way we continuously improve these</t>
  </si>
  <si>
    <t>How well we drive out waste and waiting times to be more efficient in our practices</t>
  </si>
  <si>
    <t>Recognising and fixing things when they go wrong</t>
  </si>
  <si>
    <t>The organisation's ability to ensure IT runs smoothly and is utilized properly</t>
  </si>
  <si>
    <t>The way the organisation cares for its assets (tools, equipment, motors, furniture, fittings etc)</t>
  </si>
  <si>
    <t>How well the organisation adapts to change</t>
  </si>
  <si>
    <t>How well the organisation recognises change</t>
  </si>
  <si>
    <t xml:space="preserve">Its sector awareness and ability to understand its competitors </t>
  </si>
  <si>
    <t>Recognising its difference and sustainable competitive advantage in its market</t>
  </si>
  <si>
    <t>How well it uses agreements with suppliers</t>
  </si>
  <si>
    <t>Its ability of ensuring continuity of supply chain (service/product pinch points)</t>
  </si>
  <si>
    <t>How well it conducts branding and marketing of products/services</t>
  </si>
  <si>
    <t>How well social media is used to help drive sales</t>
  </si>
  <si>
    <t>The organisation's ability to utilising budgeting and forecasting practices</t>
  </si>
  <si>
    <t>The organisation has clear objectives with what is wishes to achieve within the next 3 to 5 years</t>
  </si>
  <si>
    <t>The organisation has clear objectives with what is wishes to achieve within the next 12 months</t>
  </si>
  <si>
    <t>The organisation recognises and rewards leadership</t>
  </si>
  <si>
    <t>Ability to attract and retain good quality employees</t>
  </si>
  <si>
    <t>The organisations use of scenario/best practice planning for future business</t>
  </si>
  <si>
    <t>The organisation has job descriptions for all employees</t>
  </si>
  <si>
    <t>The organisation's ability to regularly conduct training for those that require it</t>
  </si>
  <si>
    <t xml:space="preserve">The organisation ensures employees align to its values and is quick to resolve unsatisfactory behaviours </t>
  </si>
  <si>
    <t>The organisation's ability to recognise and reward employees appropriately</t>
  </si>
  <si>
    <t>The ability it uses its customer relationship data base to build the business</t>
  </si>
  <si>
    <t>How well the organisation recognises and acts on growth opportunities</t>
  </si>
  <si>
    <t>The awareness of strategic and business plan alignment to employees and the jobs</t>
  </si>
  <si>
    <t>The organisation has articulated its risk profile and understands and manages risk appropriately</t>
  </si>
  <si>
    <t>How good are the organisations monthly financial reports relative to timeliness, accuracy and relevance</t>
  </si>
  <si>
    <t>How well the organisation develops public realtionships</t>
  </si>
  <si>
    <t>What is our image in the community</t>
  </si>
  <si>
    <t>How well our brand is viewed by customers and community</t>
  </si>
  <si>
    <t>No major concerns</t>
  </si>
  <si>
    <t>Very Average</t>
  </si>
  <si>
    <t>Lost Cause</t>
  </si>
  <si>
    <t>Needs Attention Soon</t>
  </si>
  <si>
    <t>Leave Alone</t>
  </si>
  <si>
    <t>Acceptable</t>
  </si>
  <si>
    <t xml:space="preserve">Reasonable </t>
  </si>
  <si>
    <t>Our cost structures are checked regularly</t>
  </si>
  <si>
    <t>What is our disater recovery and business continuity insurance like</t>
  </si>
  <si>
    <t>55 Questions - Please rate the following in your business?</t>
  </si>
  <si>
    <t>High Priority Now</t>
  </si>
  <si>
    <t>Comfortable</t>
  </si>
  <si>
    <t>The level of governance the organisation undertakes (how well the organisation in run in relation to rules, regulations, policies)</t>
  </si>
  <si>
    <t>Major Concern</t>
  </si>
  <si>
    <t>Serious Threat</t>
  </si>
  <si>
    <t xml:space="preserve">                                                                                       with Leadership and Waste Reduction diagnostic</t>
  </si>
  <si>
    <t>How well the organisation uses its capital to help fund its operations</t>
  </si>
  <si>
    <t>The organisation's economic viability over next 5 years</t>
  </si>
  <si>
    <t>OVERALL</t>
  </si>
  <si>
    <t>Version 1.04</t>
  </si>
  <si>
    <t>Reasonably acceptable check</t>
  </si>
  <si>
    <t>IDIRECT - Assessment of Business Effectiveness - The 8 P's</t>
  </si>
  <si>
    <t>List 3 matters that concern you the most in your business today:</t>
  </si>
  <si>
    <t>1.______________________________________________________________________________________________________________________________________________________________________</t>
  </si>
  <si>
    <t>2.______________________________________________________________________________________________________________________________________________________________________</t>
  </si>
  <si>
    <t>3.______________________________________________________________________________________________________________________________________________________________________</t>
  </si>
  <si>
    <t>Your Name:</t>
  </si>
  <si>
    <t>Your Email:</t>
  </si>
  <si>
    <t>Send a PDF of this file to swalker@cfodirect.com.au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</si>
</sst>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0"/>
    <numFmt numFmtId="165" formatCode="#,##0_ ;[Red]\-#,##0\ "/>
    <numFmt numFmtId="166" formatCode="#,##0.00_ ;[Red]\-#,##0.00\ "/>
    <numFmt numFmtId="167" formatCode="#,##0_ ;\-#,##0\ "/>
    <numFmt numFmtId="168" formatCode="#,##0.0_ ;\-#,##0.0\ "/>
    <numFmt numFmtId="169" formatCode="#,##0.00_ ;\-#,##0.00\ "/>
  </numFmts>
  <fonts count="7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u val="single"/>
      <sz val="12"/>
      <color indexed="18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u val="single"/>
      <sz val="2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14"/>
      <name val="Arial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20"/>
      <color indexed="14"/>
      <name val="Calibri"/>
      <family val="2"/>
    </font>
    <font>
      <sz val="12"/>
      <name val="Calibri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b/>
      <u val="single"/>
      <sz val="10"/>
      <color indexed="9"/>
      <name val="Arial"/>
      <family val="2"/>
    </font>
    <font>
      <sz val="10"/>
      <color indexed="10"/>
      <name val="Arial"/>
      <family val="2"/>
    </font>
    <font>
      <sz val="8.75"/>
      <color indexed="8"/>
      <name val="Arial"/>
      <family val="0"/>
    </font>
    <font>
      <sz val="8"/>
      <color indexed="8"/>
      <name val="Calibri"/>
      <family val="0"/>
    </font>
    <font>
      <sz val="8"/>
      <color indexed="8"/>
      <name val="Arial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u val="single"/>
      <sz val="11"/>
      <color indexed="8"/>
      <name val="Calibri"/>
      <family val="0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FF0066"/>
      <name val="Arial"/>
      <family val="2"/>
    </font>
    <font>
      <b/>
      <sz val="20"/>
      <color rgb="FFFF0066"/>
      <name val="Calibri"/>
      <family val="2"/>
    </font>
    <font>
      <b/>
      <sz val="10"/>
      <color theme="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Calibri"/>
      <family val="2"/>
    </font>
    <font>
      <b/>
      <u val="single"/>
      <sz val="10"/>
      <color theme="0"/>
      <name val="Arial"/>
      <family val="2"/>
    </font>
    <font>
      <sz val="10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F5FC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36" borderId="0" xfId="0" applyFill="1" applyBorder="1" applyAlignment="1">
      <alignment/>
    </xf>
    <xf numFmtId="0" fontId="4" fillId="36" borderId="0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0" fontId="0" fillId="36" borderId="0" xfId="0" applyFill="1" applyAlignment="1">
      <alignment horizontal="left"/>
    </xf>
    <xf numFmtId="0" fontId="0" fillId="36" borderId="0" xfId="0" applyFill="1" applyAlignment="1">
      <alignment horizontal="center"/>
    </xf>
    <xf numFmtId="0" fontId="1" fillId="36" borderId="0" xfId="0" applyFont="1" applyFill="1" applyAlignment="1">
      <alignment horizontal="left"/>
    </xf>
    <xf numFmtId="0" fontId="2" fillId="36" borderId="0" xfId="0" applyFont="1" applyFill="1" applyAlignment="1" applyProtection="1">
      <alignment horizontal="center"/>
      <protection locked="0"/>
    </xf>
    <xf numFmtId="0" fontId="3" fillId="36" borderId="0" xfId="0" applyFont="1" applyFill="1" applyBorder="1" applyAlignment="1">
      <alignment horizontal="center"/>
    </xf>
    <xf numFmtId="0" fontId="7" fillId="0" borderId="11" xfId="0" applyFont="1" applyBorder="1" applyAlignment="1" applyProtection="1">
      <alignment/>
      <protection locked="0"/>
    </xf>
    <xf numFmtId="0" fontId="2" fillId="36" borderId="11" xfId="0" applyFont="1" applyFill="1" applyBorder="1" applyAlignment="1" applyProtection="1">
      <alignment horizontal="center"/>
      <protection locked="0"/>
    </xf>
    <xf numFmtId="0" fontId="8" fillId="36" borderId="0" xfId="0" applyFont="1" applyFill="1" applyBorder="1" applyAlignment="1" applyProtection="1">
      <alignment/>
      <protection locked="0"/>
    </xf>
    <xf numFmtId="0" fontId="9" fillId="36" borderId="0" xfId="0" applyFont="1" applyFill="1" applyBorder="1" applyAlignment="1">
      <alignment/>
    </xf>
    <xf numFmtId="0" fontId="9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6" fillId="36" borderId="0" xfId="0" applyFont="1" applyFill="1" applyBorder="1" applyAlignment="1">
      <alignment/>
    </xf>
    <xf numFmtId="0" fontId="1" fillId="36" borderId="0" xfId="0" applyFont="1" applyFill="1" applyBorder="1" applyAlignment="1" applyProtection="1">
      <alignment horizontal="center"/>
      <protection locked="0"/>
    </xf>
    <xf numFmtId="0" fontId="10" fillId="36" borderId="0" xfId="0" applyFont="1" applyFill="1" applyBorder="1" applyAlignment="1" applyProtection="1">
      <alignment horizontal="center"/>
      <protection locked="0"/>
    </xf>
    <xf numFmtId="0" fontId="5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right"/>
    </xf>
    <xf numFmtId="2" fontId="1" fillId="36" borderId="0" xfId="0" applyNumberFormat="1" applyFont="1" applyFill="1" applyBorder="1" applyAlignment="1" applyProtection="1">
      <alignment horizontal="center"/>
      <protection hidden="1"/>
    </xf>
    <xf numFmtId="0" fontId="0" fillId="36" borderId="0" xfId="0" applyFont="1" applyFill="1" applyAlignment="1">
      <alignment horizontal="right"/>
    </xf>
    <xf numFmtId="0" fontId="67" fillId="37" borderId="0" xfId="0" applyFont="1" applyFill="1" applyAlignment="1">
      <alignment horizontal="center"/>
    </xf>
    <xf numFmtId="1" fontId="0" fillId="36" borderId="0" xfId="0" applyNumberFormat="1" applyFill="1" applyBorder="1" applyAlignment="1">
      <alignment/>
    </xf>
    <xf numFmtId="2" fontId="0" fillId="36" borderId="0" xfId="0" applyNumberFormat="1" applyFill="1" applyBorder="1" applyAlignment="1">
      <alignment/>
    </xf>
    <xf numFmtId="0" fontId="33" fillId="0" borderId="12" xfId="0" applyFont="1" applyBorder="1" applyAlignment="1">
      <alignment/>
    </xf>
    <xf numFmtId="0" fontId="34" fillId="0" borderId="0" xfId="0" applyFont="1" applyBorder="1" applyAlignment="1">
      <alignment/>
    </xf>
    <xf numFmtId="0" fontId="34" fillId="38" borderId="0" xfId="0" applyFont="1" applyFill="1" applyBorder="1" applyAlignment="1">
      <alignment/>
    </xf>
    <xf numFmtId="49" fontId="35" fillId="36" borderId="0" xfId="0" applyNumberFormat="1" applyFont="1" applyFill="1" applyBorder="1" applyAlignment="1">
      <alignment horizontal="center" wrapText="1"/>
    </xf>
    <xf numFmtId="0" fontId="34" fillId="0" borderId="0" xfId="0" applyFont="1" applyAlignment="1">
      <alignment/>
    </xf>
    <xf numFmtId="0" fontId="35" fillId="36" borderId="13" xfId="0" applyFont="1" applyFill="1" applyBorder="1" applyAlignment="1">
      <alignment horizontal="center"/>
    </xf>
    <xf numFmtId="165" fontId="35" fillId="36" borderId="14" xfId="0" applyNumberFormat="1" applyFont="1" applyFill="1" applyBorder="1" applyAlignment="1" applyProtection="1">
      <alignment horizontal="center"/>
      <protection locked="0"/>
    </xf>
    <xf numFmtId="0" fontId="35" fillId="36" borderId="15" xfId="0" applyFont="1" applyFill="1" applyBorder="1" applyAlignment="1" applyProtection="1">
      <alignment horizontal="center"/>
      <protection hidden="1"/>
    </xf>
    <xf numFmtId="0" fontId="35" fillId="36" borderId="16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/>
    </xf>
    <xf numFmtId="0" fontId="35" fillId="39" borderId="14" xfId="0" applyFont="1" applyFill="1" applyBorder="1" applyAlignment="1">
      <alignment/>
    </xf>
    <xf numFmtId="0" fontId="35" fillId="9" borderId="17" xfId="0" applyFont="1" applyFill="1" applyBorder="1" applyAlignment="1">
      <alignment/>
    </xf>
    <xf numFmtId="0" fontId="35" fillId="40" borderId="17" xfId="0" applyFont="1" applyFill="1" applyBorder="1" applyAlignment="1">
      <alignment/>
    </xf>
    <xf numFmtId="0" fontId="35" fillId="8" borderId="17" xfId="0" applyFont="1" applyFill="1" applyBorder="1" applyAlignment="1">
      <alignment/>
    </xf>
    <xf numFmtId="0" fontId="35" fillId="41" borderId="17" xfId="0" applyFont="1" applyFill="1" applyBorder="1" applyAlignment="1">
      <alignment/>
    </xf>
    <xf numFmtId="0" fontId="35" fillId="42" borderId="17" xfId="0" applyFont="1" applyFill="1" applyBorder="1" applyAlignment="1">
      <alignment/>
    </xf>
    <xf numFmtId="0" fontId="35" fillId="43" borderId="18" xfId="0" applyFont="1" applyFill="1" applyBorder="1" applyAlignment="1">
      <alignment/>
    </xf>
    <xf numFmtId="0" fontId="68" fillId="37" borderId="0" xfId="0" applyFont="1" applyFill="1" applyAlignment="1">
      <alignment horizontal="center"/>
    </xf>
    <xf numFmtId="0" fontId="35" fillId="39" borderId="19" xfId="0" applyFont="1" applyFill="1" applyBorder="1" applyAlignment="1">
      <alignment/>
    </xf>
    <xf numFmtId="0" fontId="35" fillId="39" borderId="20" xfId="0" applyFont="1" applyFill="1" applyBorder="1" applyAlignment="1">
      <alignment/>
    </xf>
    <xf numFmtId="0" fontId="35" fillId="39" borderId="21" xfId="0" applyFont="1" applyFill="1" applyBorder="1" applyAlignment="1">
      <alignment/>
    </xf>
    <xf numFmtId="0" fontId="35" fillId="39" borderId="22" xfId="0" applyFont="1" applyFill="1" applyBorder="1" applyAlignment="1">
      <alignment/>
    </xf>
    <xf numFmtId="0" fontId="35" fillId="9" borderId="21" xfId="0" applyFont="1" applyFill="1" applyBorder="1" applyAlignment="1">
      <alignment/>
    </xf>
    <xf numFmtId="0" fontId="35" fillId="9" borderId="22" xfId="0" applyFont="1" applyFill="1" applyBorder="1" applyAlignment="1">
      <alignment/>
    </xf>
    <xf numFmtId="0" fontId="35" fillId="8" borderId="21" xfId="0" applyFont="1" applyFill="1" applyBorder="1" applyAlignment="1">
      <alignment/>
    </xf>
    <xf numFmtId="0" fontId="35" fillId="8" borderId="22" xfId="0" applyFont="1" applyFill="1" applyBorder="1" applyAlignment="1">
      <alignment/>
    </xf>
    <xf numFmtId="0" fontId="35" fillId="19" borderId="21" xfId="0" applyFont="1" applyFill="1" applyBorder="1" applyAlignment="1">
      <alignment/>
    </xf>
    <xf numFmtId="0" fontId="35" fillId="19" borderId="22" xfId="0" applyFont="1" applyFill="1" applyBorder="1" applyAlignment="1">
      <alignment/>
    </xf>
    <xf numFmtId="0" fontId="35" fillId="19" borderId="23" xfId="0" applyFont="1" applyFill="1" applyBorder="1" applyAlignment="1">
      <alignment/>
    </xf>
    <xf numFmtId="0" fontId="35" fillId="19" borderId="24" xfId="0" applyFont="1" applyFill="1" applyBorder="1" applyAlignment="1">
      <alignment/>
    </xf>
    <xf numFmtId="0" fontId="35" fillId="19" borderId="11" xfId="0" applyFont="1" applyFill="1" applyBorder="1" applyAlignment="1">
      <alignment/>
    </xf>
    <xf numFmtId="0" fontId="35" fillId="19" borderId="25" xfId="0" applyFont="1" applyFill="1" applyBorder="1" applyAlignment="1">
      <alignment/>
    </xf>
    <xf numFmtId="0" fontId="35" fillId="9" borderId="11" xfId="0" applyFont="1" applyFill="1" applyBorder="1" applyAlignment="1">
      <alignment/>
    </xf>
    <xf numFmtId="0" fontId="35" fillId="9" borderId="25" xfId="0" applyFont="1" applyFill="1" applyBorder="1" applyAlignment="1">
      <alignment/>
    </xf>
    <xf numFmtId="0" fontId="35" fillId="44" borderId="23" xfId="0" applyFont="1" applyFill="1" applyBorder="1" applyAlignment="1">
      <alignment/>
    </xf>
    <xf numFmtId="0" fontId="35" fillId="44" borderId="24" xfId="0" applyFont="1" applyFill="1" applyBorder="1" applyAlignment="1">
      <alignment/>
    </xf>
    <xf numFmtId="0" fontId="35" fillId="45" borderId="23" xfId="0" applyFont="1" applyFill="1" applyBorder="1" applyAlignment="1">
      <alignment/>
    </xf>
    <xf numFmtId="0" fontId="35" fillId="45" borderId="24" xfId="0" applyFont="1" applyFill="1" applyBorder="1" applyAlignment="1">
      <alignment/>
    </xf>
    <xf numFmtId="0" fontId="35" fillId="42" borderId="23" xfId="0" applyFont="1" applyFill="1" applyBorder="1" applyAlignment="1">
      <alignment/>
    </xf>
    <xf numFmtId="0" fontId="35" fillId="42" borderId="24" xfId="0" applyFont="1" applyFill="1" applyBorder="1" applyAlignment="1">
      <alignment/>
    </xf>
    <xf numFmtId="0" fontId="35" fillId="9" borderId="23" xfId="0" applyFont="1" applyFill="1" applyBorder="1" applyAlignment="1">
      <alignment/>
    </xf>
    <xf numFmtId="0" fontId="35" fillId="9" borderId="24" xfId="0" applyFont="1" applyFill="1" applyBorder="1" applyAlignment="1">
      <alignment/>
    </xf>
    <xf numFmtId="0" fontId="35" fillId="41" borderId="23" xfId="0" applyFont="1" applyFill="1" applyBorder="1" applyAlignment="1">
      <alignment/>
    </xf>
    <xf numFmtId="0" fontId="35" fillId="41" borderId="24" xfId="0" applyFont="1" applyFill="1" applyBorder="1" applyAlignment="1">
      <alignment/>
    </xf>
    <xf numFmtId="0" fontId="35" fillId="8" borderId="23" xfId="0" applyFont="1" applyFill="1" applyBorder="1" applyAlignment="1">
      <alignment/>
    </xf>
    <xf numFmtId="0" fontId="35" fillId="8" borderId="24" xfId="0" applyFont="1" applyFill="1" applyBorder="1" applyAlignment="1">
      <alignment/>
    </xf>
    <xf numFmtId="0" fontId="35" fillId="43" borderId="23" xfId="0" applyFont="1" applyFill="1" applyBorder="1" applyAlignment="1">
      <alignment/>
    </xf>
    <xf numFmtId="0" fontId="35" fillId="43" borderId="24" xfId="0" applyFont="1" applyFill="1" applyBorder="1" applyAlignment="1">
      <alignment/>
    </xf>
    <xf numFmtId="0" fontId="35" fillId="39" borderId="23" xfId="0" applyFont="1" applyFill="1" applyBorder="1" applyAlignment="1">
      <alignment/>
    </xf>
    <xf numFmtId="0" fontId="35" fillId="39" borderId="24" xfId="0" applyFont="1" applyFill="1" applyBorder="1" applyAlignment="1">
      <alignment/>
    </xf>
    <xf numFmtId="0" fontId="35" fillId="39" borderId="26" xfId="0" applyFont="1" applyFill="1" applyBorder="1" applyAlignment="1">
      <alignment/>
    </xf>
    <xf numFmtId="0" fontId="35" fillId="39" borderId="27" xfId="0" applyFont="1" applyFill="1" applyBorder="1" applyAlignment="1">
      <alignment/>
    </xf>
    <xf numFmtId="0" fontId="35" fillId="9" borderId="27" xfId="0" applyFont="1" applyFill="1" applyBorder="1" applyAlignment="1">
      <alignment/>
    </xf>
    <xf numFmtId="0" fontId="35" fillId="8" borderId="27" xfId="0" applyFont="1" applyFill="1" applyBorder="1" applyAlignment="1">
      <alignment/>
    </xf>
    <xf numFmtId="0" fontId="35" fillId="19" borderId="27" xfId="0" applyFont="1" applyFill="1" applyBorder="1" applyAlignment="1">
      <alignment/>
    </xf>
    <xf numFmtId="0" fontId="35" fillId="19" borderId="16" xfId="0" applyFont="1" applyFill="1" applyBorder="1" applyAlignment="1">
      <alignment/>
    </xf>
    <xf numFmtId="0" fontId="35" fillId="19" borderId="28" xfId="0" applyFont="1" applyFill="1" applyBorder="1" applyAlignment="1">
      <alignment/>
    </xf>
    <xf numFmtId="0" fontId="35" fillId="9" borderId="28" xfId="0" applyFont="1" applyFill="1" applyBorder="1" applyAlignment="1">
      <alignment/>
    </xf>
    <xf numFmtId="0" fontId="35" fillId="42" borderId="16" xfId="0" applyFont="1" applyFill="1" applyBorder="1" applyAlignment="1">
      <alignment/>
    </xf>
    <xf numFmtId="0" fontId="35" fillId="9" borderId="16" xfId="0" applyFont="1" applyFill="1" applyBorder="1" applyAlignment="1">
      <alignment/>
    </xf>
    <xf numFmtId="0" fontId="35" fillId="41" borderId="16" xfId="0" applyFont="1" applyFill="1" applyBorder="1" applyAlignment="1">
      <alignment/>
    </xf>
    <xf numFmtId="0" fontId="35" fillId="8" borderId="16" xfId="0" applyFont="1" applyFill="1" applyBorder="1" applyAlignment="1">
      <alignment/>
    </xf>
    <xf numFmtId="0" fontId="35" fillId="43" borderId="16" xfId="0" applyFont="1" applyFill="1" applyBorder="1" applyAlignment="1">
      <alignment/>
    </xf>
    <xf numFmtId="0" fontId="35" fillId="39" borderId="16" xfId="0" applyFont="1" applyFill="1" applyBorder="1" applyAlignment="1">
      <alignment/>
    </xf>
    <xf numFmtId="0" fontId="35" fillId="0" borderId="10" xfId="0" applyFont="1" applyBorder="1" applyAlignment="1">
      <alignment/>
    </xf>
    <xf numFmtId="0" fontId="37" fillId="0" borderId="0" xfId="0" applyFont="1" applyBorder="1" applyAlignment="1">
      <alignment/>
    </xf>
    <xf numFmtId="0" fontId="0" fillId="38" borderId="0" xfId="0" applyFill="1" applyAlignment="1">
      <alignment/>
    </xf>
    <xf numFmtId="0" fontId="1" fillId="38" borderId="0" xfId="0" applyFont="1" applyFill="1" applyBorder="1" applyAlignment="1">
      <alignment/>
    </xf>
    <xf numFmtId="2" fontId="1" fillId="38" borderId="0" xfId="0" applyNumberFormat="1" applyFont="1" applyFill="1" applyBorder="1" applyAlignment="1">
      <alignment horizontal="center"/>
    </xf>
    <xf numFmtId="0" fontId="0" fillId="38" borderId="0" xfId="0" applyFont="1" applyFill="1" applyAlignment="1">
      <alignment/>
    </xf>
    <xf numFmtId="0" fontId="0" fillId="36" borderId="23" xfId="0" applyFill="1" applyBorder="1" applyAlignment="1">
      <alignment/>
    </xf>
    <xf numFmtId="0" fontId="69" fillId="45" borderId="28" xfId="0" applyFont="1" applyFill="1" applyBorder="1" applyAlignment="1">
      <alignment/>
    </xf>
    <xf numFmtId="0" fontId="69" fillId="45" borderId="11" xfId="0" applyFont="1" applyFill="1" applyBorder="1" applyAlignment="1">
      <alignment/>
    </xf>
    <xf numFmtId="0" fontId="69" fillId="45" borderId="25" xfId="0" applyFont="1" applyFill="1" applyBorder="1" applyAlignment="1">
      <alignment/>
    </xf>
    <xf numFmtId="0" fontId="69" fillId="45" borderId="16" xfId="0" applyFont="1" applyFill="1" applyBorder="1" applyAlignment="1">
      <alignment/>
    </xf>
    <xf numFmtId="0" fontId="69" fillId="44" borderId="28" xfId="0" applyFont="1" applyFill="1" applyBorder="1" applyAlignment="1">
      <alignment/>
    </xf>
    <xf numFmtId="0" fontId="69" fillId="44" borderId="16" xfId="0" applyFont="1" applyFill="1" applyBorder="1" applyAlignment="1">
      <alignment/>
    </xf>
    <xf numFmtId="0" fontId="69" fillId="44" borderId="17" xfId="0" applyFont="1" applyFill="1" applyBorder="1" applyAlignment="1">
      <alignment/>
    </xf>
    <xf numFmtId="0" fontId="69" fillId="45" borderId="17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35" fillId="46" borderId="17" xfId="0" applyFont="1" applyFill="1" applyBorder="1" applyAlignment="1">
      <alignment/>
    </xf>
    <xf numFmtId="0" fontId="35" fillId="46" borderId="27" xfId="0" applyFont="1" applyFill="1" applyBorder="1" applyAlignment="1">
      <alignment/>
    </xf>
    <xf numFmtId="0" fontId="35" fillId="46" borderId="21" xfId="0" applyFont="1" applyFill="1" applyBorder="1" applyAlignment="1">
      <alignment/>
    </xf>
    <xf numFmtId="0" fontId="35" fillId="46" borderId="22" xfId="0" applyFont="1" applyFill="1" applyBorder="1" applyAlignment="1">
      <alignment/>
    </xf>
    <xf numFmtId="0" fontId="35" fillId="46" borderId="16" xfId="0" applyFont="1" applyFill="1" applyBorder="1" applyAlignment="1">
      <alignment/>
    </xf>
    <xf numFmtId="0" fontId="35" fillId="46" borderId="23" xfId="0" applyFont="1" applyFill="1" applyBorder="1" applyAlignment="1">
      <alignment/>
    </xf>
    <xf numFmtId="0" fontId="35" fillId="46" borderId="24" xfId="0" applyFont="1" applyFill="1" applyBorder="1" applyAlignment="1">
      <alignment/>
    </xf>
    <xf numFmtId="2" fontId="12" fillId="47" borderId="14" xfId="0" applyNumberFormat="1" applyFont="1" applyFill="1" applyBorder="1" applyAlignment="1" applyProtection="1">
      <alignment horizontal="center"/>
      <protection hidden="1"/>
    </xf>
    <xf numFmtId="2" fontId="12" fillId="47" borderId="29" xfId="0" applyNumberFormat="1" applyFont="1" applyFill="1" applyBorder="1" applyAlignment="1" applyProtection="1">
      <alignment horizontal="center"/>
      <protection hidden="1"/>
    </xf>
    <xf numFmtId="169" fontId="12" fillId="36" borderId="29" xfId="0" applyNumberFormat="1" applyFont="1" applyFill="1" applyBorder="1" applyAlignment="1">
      <alignment horizontal="center"/>
    </xf>
    <xf numFmtId="0" fontId="1" fillId="36" borderId="0" xfId="0" applyFont="1" applyFill="1" applyAlignment="1">
      <alignment horizontal="right"/>
    </xf>
    <xf numFmtId="0" fontId="0" fillId="38" borderId="0" xfId="0" applyFont="1" applyFill="1" applyAlignment="1">
      <alignment horizontal="right"/>
    </xf>
    <xf numFmtId="2" fontId="1" fillId="38" borderId="0" xfId="0" applyNumberFormat="1" applyFont="1" applyFill="1" applyBorder="1" applyAlignment="1" applyProtection="1">
      <alignment horizontal="center"/>
      <protection hidden="1"/>
    </xf>
    <xf numFmtId="0" fontId="11" fillId="38" borderId="0" xfId="0" applyFont="1" applyFill="1" applyBorder="1" applyAlignment="1">
      <alignment horizontal="center"/>
    </xf>
    <xf numFmtId="0" fontId="70" fillId="38" borderId="0" xfId="0" applyFont="1" applyFill="1" applyAlignment="1">
      <alignment/>
    </xf>
    <xf numFmtId="0" fontId="71" fillId="38" borderId="0" xfId="0" applyFont="1" applyFill="1" applyBorder="1" applyAlignment="1">
      <alignment/>
    </xf>
    <xf numFmtId="2" fontId="71" fillId="38" borderId="0" xfId="0" applyNumberFormat="1" applyFont="1" applyFill="1" applyBorder="1" applyAlignment="1">
      <alignment horizontal="center"/>
    </xf>
    <xf numFmtId="0" fontId="70" fillId="38" borderId="0" xfId="0" applyFont="1" applyFill="1" applyBorder="1" applyAlignment="1">
      <alignment/>
    </xf>
    <xf numFmtId="0" fontId="70" fillId="38" borderId="0" xfId="0" applyFont="1" applyFill="1" applyAlignment="1">
      <alignment horizontal="center"/>
    </xf>
    <xf numFmtId="0" fontId="71" fillId="38" borderId="0" xfId="0" applyFont="1" applyFill="1" applyAlignment="1">
      <alignment/>
    </xf>
    <xf numFmtId="0" fontId="72" fillId="38" borderId="0" xfId="0" applyFont="1" applyFill="1" applyAlignment="1">
      <alignment/>
    </xf>
    <xf numFmtId="0" fontId="73" fillId="38" borderId="0" xfId="0" applyFont="1" applyFill="1" applyAlignment="1" applyProtection="1">
      <alignment/>
      <protection hidden="1"/>
    </xf>
    <xf numFmtId="0" fontId="71" fillId="38" borderId="0" xfId="0" applyFont="1" applyFill="1" applyAlignment="1" applyProtection="1">
      <alignment/>
      <protection hidden="1"/>
    </xf>
    <xf numFmtId="0" fontId="70" fillId="38" borderId="0" xfId="0" applyFont="1" applyFill="1" applyAlignment="1" applyProtection="1">
      <alignment/>
      <protection locked="0"/>
    </xf>
    <xf numFmtId="2" fontId="71" fillId="38" borderId="0" xfId="0" applyNumberFormat="1" applyFont="1" applyFill="1" applyAlignment="1" applyProtection="1">
      <alignment/>
      <protection hidden="1"/>
    </xf>
    <xf numFmtId="0" fontId="71" fillId="38" borderId="0" xfId="0" applyFont="1" applyFill="1" applyBorder="1" applyAlignment="1" applyProtection="1">
      <alignment/>
      <protection hidden="1"/>
    </xf>
    <xf numFmtId="0" fontId="70" fillId="38" borderId="0" xfId="0" applyFont="1" applyFill="1" applyAlignment="1" applyProtection="1">
      <alignment/>
      <protection hidden="1"/>
    </xf>
    <xf numFmtId="0" fontId="70" fillId="38" borderId="0" xfId="0" applyFont="1" applyFill="1" applyAlignment="1" applyProtection="1">
      <alignment horizontal="right"/>
      <protection hidden="1"/>
    </xf>
    <xf numFmtId="0" fontId="70" fillId="0" borderId="0" xfId="0" applyFont="1" applyAlignment="1">
      <alignment/>
    </xf>
    <xf numFmtId="0" fontId="13" fillId="36" borderId="11" xfId="0" applyFont="1" applyFill="1" applyBorder="1" applyAlignment="1">
      <alignment horizontal="center"/>
    </xf>
    <xf numFmtId="0" fontId="0" fillId="38" borderId="0" xfId="0" applyFont="1" applyFill="1" applyAlignment="1">
      <alignment horizontal="center"/>
    </xf>
    <xf numFmtId="0" fontId="14" fillId="38" borderId="0" xfId="0" applyFont="1" applyFill="1" applyAlignment="1">
      <alignment/>
    </xf>
    <xf numFmtId="0" fontId="74" fillId="38" borderId="0" xfId="0" applyFont="1" applyFill="1" applyAlignment="1">
      <alignment/>
    </xf>
    <xf numFmtId="0" fontId="68" fillId="37" borderId="0" xfId="0" applyFont="1" applyFill="1" applyAlignment="1">
      <alignment horizontal="center"/>
    </xf>
    <xf numFmtId="0" fontId="4" fillId="36" borderId="0" xfId="0" applyFont="1" applyFill="1" applyBorder="1" applyAlignment="1">
      <alignment horizontal="center"/>
    </xf>
    <xf numFmtId="14" fontId="7" fillId="36" borderId="11" xfId="0" applyNumberFormat="1" applyFont="1" applyFill="1" applyBorder="1" applyAlignment="1" applyProtection="1">
      <alignment horizontal="center"/>
      <protection locked="0"/>
    </xf>
    <xf numFmtId="0" fontId="7" fillId="36" borderId="11" xfId="0" applyFont="1" applyFill="1" applyBorder="1" applyAlignment="1" applyProtection="1">
      <alignment horizontal="center"/>
      <protection locked="0"/>
    </xf>
    <xf numFmtId="0" fontId="59" fillId="38" borderId="0" xfId="52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0"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10 Key Risk &amp; Success Factors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0525"/>
          <c:y val="0.163"/>
          <c:w val="0.99125"/>
          <c:h val="0.79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C00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Single!$L$18:$L$27</c:f>
              <c:strCache/>
            </c:strRef>
          </c:cat>
          <c:val>
            <c:numRef>
              <c:f>Single!$M$18:$M$27</c:f>
              <c:numCache/>
            </c:numRef>
          </c:val>
          <c:shape val="box"/>
        </c:ser>
        <c:shape val="box"/>
        <c:axId val="12232318"/>
        <c:axId val="24802407"/>
      </c:bar3DChart>
      <c:catAx>
        <c:axId val="12232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802407"/>
        <c:crosses val="autoZero"/>
        <c:auto val="1"/>
        <c:lblOffset val="100"/>
        <c:tickLblSkip val="1"/>
        <c:noMultiLvlLbl val="0"/>
      </c:catAx>
      <c:valAx>
        <c:axId val="248024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3231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63</xdr:row>
      <xdr:rowOff>123825</xdr:rowOff>
    </xdr:from>
    <xdr:to>
      <xdr:col>12</xdr:col>
      <xdr:colOff>609600</xdr:colOff>
      <xdr:row>82</xdr:row>
      <xdr:rowOff>38100</xdr:rowOff>
    </xdr:to>
    <xdr:graphicFrame>
      <xdr:nvGraphicFramePr>
        <xdr:cNvPr id="1" name="Chart 6"/>
        <xdr:cNvGraphicFramePr/>
      </xdr:nvGraphicFramePr>
      <xdr:xfrm>
        <a:off x="180975" y="12372975"/>
        <a:ext cx="113728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19050</xdr:colOff>
      <xdr:row>6</xdr:row>
      <xdr:rowOff>19050</xdr:rowOff>
    </xdr:from>
    <xdr:to>
      <xdr:col>13</xdr:col>
      <xdr:colOff>66675</xdr:colOff>
      <xdr:row>10</xdr:row>
      <xdr:rowOff>114300</xdr:rowOff>
    </xdr:to>
    <xdr:sp>
      <xdr:nvSpPr>
        <xdr:cNvPr id="2" name="Text Box 32"/>
        <xdr:cNvSpPr txBox="1">
          <a:spLocks noChangeArrowheads="1"/>
        </xdr:cNvSpPr>
      </xdr:nvSpPr>
      <xdr:spPr>
        <a:xfrm>
          <a:off x="9363075" y="1466850"/>
          <a:ext cx="2295525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Below are the key parts of your business that you must have under control. We have specific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IDIRECT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Solutions containing tools and processes to improve your performance in all of these areas</a:t>
          </a:r>
        </a:p>
      </xdr:txBody>
    </xdr:sp>
    <xdr:clientData/>
  </xdr:twoCellAnchor>
  <xdr:twoCellAnchor>
    <xdr:from>
      <xdr:col>11</xdr:col>
      <xdr:colOff>0</xdr:colOff>
      <xdr:row>28</xdr:row>
      <xdr:rowOff>28575</xdr:rowOff>
    </xdr:from>
    <xdr:to>
      <xdr:col>13</xdr:col>
      <xdr:colOff>19050</xdr:colOff>
      <xdr:row>29</xdr:row>
      <xdr:rowOff>190500</xdr:rowOff>
    </xdr:to>
    <xdr:sp>
      <xdr:nvSpPr>
        <xdr:cNvPr id="3" name="Text Box 33"/>
        <xdr:cNvSpPr txBox="1">
          <a:spLocks noChangeArrowheads="1"/>
        </xdr:cNvSpPr>
      </xdr:nvSpPr>
      <xdr:spPr>
        <a:xfrm>
          <a:off x="9344025" y="6143625"/>
          <a:ext cx="226695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sng" baseline="0">
              <a:solidFill>
                <a:srgbClr val="000000"/>
              </a:solidFill>
            </a:rPr>
            <a:t>factors are colour coded as above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walker@cfodirect.com.a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6"/>
  <sheetViews>
    <sheetView tabSelected="1" zoomScalePageLayoutView="0" workbookViewId="0" topLeftCell="A1">
      <selection activeCell="H97" sqref="H97"/>
    </sheetView>
  </sheetViews>
  <sheetFormatPr defaultColWidth="9.140625" defaultRowHeight="12.75"/>
  <cols>
    <col min="1" max="1" width="5.00390625" style="0" customWidth="1"/>
    <col min="2" max="2" width="29.7109375" style="0" customWidth="1"/>
    <col min="3" max="3" width="6.7109375" style="0" customWidth="1"/>
    <col min="4" max="4" width="12.7109375" style="0" customWidth="1"/>
    <col min="5" max="5" width="6.57421875" style="0" customWidth="1"/>
    <col min="6" max="6" width="14.57421875" style="0" customWidth="1"/>
    <col min="7" max="7" width="6.00390625" style="0" customWidth="1"/>
    <col min="8" max="8" width="23.8515625" style="0" customWidth="1"/>
    <col min="9" max="9" width="8.28125" style="0" customWidth="1"/>
    <col min="10" max="10" width="22.57421875" style="0" customWidth="1"/>
    <col min="11" max="11" width="4.140625" style="0" customWidth="1"/>
    <col min="12" max="12" width="24.00390625" style="0" customWidth="1"/>
    <col min="13" max="13" width="9.7109375" style="0" customWidth="1"/>
  </cols>
  <sheetData>
    <row r="1" spans="1:17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s="5" customFormat="1" ht="12.75">
      <c r="A2" s="13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27.75" customHeight="1">
      <c r="A3" s="146" t="s">
        <v>88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0"/>
      <c r="O3" s="10"/>
      <c r="P3" s="10"/>
      <c r="Q3" s="10"/>
    </row>
    <row r="4" spans="1:17" ht="27.75" customHeight="1">
      <c r="A4" s="30"/>
      <c r="B4" s="50"/>
      <c r="C4" s="50"/>
      <c r="D4" s="50" t="s">
        <v>82</v>
      </c>
      <c r="E4" s="50"/>
      <c r="F4" s="50"/>
      <c r="G4" s="50"/>
      <c r="H4" s="50"/>
      <c r="I4" s="50"/>
      <c r="J4" s="50"/>
      <c r="K4" s="50"/>
      <c r="L4" s="30"/>
      <c r="M4" s="30"/>
      <c r="N4" s="10"/>
      <c r="O4" s="10"/>
      <c r="P4" s="10"/>
      <c r="Q4" s="10"/>
    </row>
    <row r="5" spans="1:17" ht="16.5" customHeight="1">
      <c r="A5" s="13" t="s">
        <v>86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ht="16.5" customHeight="1">
      <c r="A6" s="10"/>
      <c r="B6" s="14" t="s">
        <v>93</v>
      </c>
      <c r="C6" s="16"/>
      <c r="D6" s="17"/>
      <c r="E6" s="17"/>
      <c r="F6" s="142"/>
      <c r="G6" s="14" t="s">
        <v>5</v>
      </c>
      <c r="H6" s="148"/>
      <c r="I6" s="149"/>
      <c r="J6" s="18"/>
      <c r="K6" s="15"/>
      <c r="L6" s="10"/>
      <c r="M6" s="10"/>
      <c r="N6" s="10"/>
      <c r="O6" s="10"/>
      <c r="P6" s="10"/>
      <c r="Q6" s="10"/>
    </row>
    <row r="7" spans="1:17" ht="24" customHeight="1">
      <c r="A7" s="8"/>
      <c r="B7" s="14" t="s">
        <v>94</v>
      </c>
      <c r="C7" s="103"/>
      <c r="D7" s="103"/>
      <c r="E7" s="103"/>
      <c r="F7" s="103"/>
      <c r="G7" s="8"/>
      <c r="H7" s="11"/>
      <c r="I7" s="11"/>
      <c r="J7" s="12"/>
      <c r="K7" s="12"/>
      <c r="L7" s="19"/>
      <c r="M7" s="8"/>
      <c r="N7" s="8"/>
      <c r="O7" s="8"/>
      <c r="P7" s="8"/>
      <c r="Q7" s="8"/>
    </row>
    <row r="8" spans="1:17" ht="28.5" customHeight="1" thickBot="1">
      <c r="A8" s="33" t="s">
        <v>76</v>
      </c>
      <c r="B8" s="98"/>
      <c r="C8" s="98"/>
      <c r="D8" s="98"/>
      <c r="E8" s="98"/>
      <c r="F8" s="35"/>
      <c r="G8" s="35"/>
      <c r="H8" s="34"/>
      <c r="I8" s="36" t="s">
        <v>7</v>
      </c>
      <c r="J8" s="37"/>
      <c r="K8" s="20"/>
      <c r="L8" s="20"/>
      <c r="M8" s="6"/>
      <c r="N8" s="6"/>
      <c r="O8" s="8"/>
      <c r="P8" s="8"/>
      <c r="Q8" s="8"/>
    </row>
    <row r="9" spans="1:17" ht="15.75" customHeight="1" thickBot="1">
      <c r="A9" s="38">
        <v>1</v>
      </c>
      <c r="B9" s="83" t="s">
        <v>17</v>
      </c>
      <c r="C9" s="51"/>
      <c r="D9" s="51"/>
      <c r="E9" s="51"/>
      <c r="F9" s="51"/>
      <c r="G9" s="51"/>
      <c r="H9" s="52"/>
      <c r="I9" s="39"/>
      <c r="J9" s="40">
        <f>IF(I9="","",VLOOKUP(I9,$A$98:$B$108,2,FALSE))</f>
      </c>
      <c r="K9" s="21"/>
      <c r="M9" s="8"/>
      <c r="N9" s="6"/>
      <c r="O9" s="8"/>
      <c r="P9" s="8"/>
      <c r="Q9" s="8"/>
    </row>
    <row r="10" spans="1:17" ht="15.75" customHeight="1" thickBot="1">
      <c r="A10" s="41">
        <f aca="true" t="shared" si="0" ref="A10:A63">A9+1</f>
        <v>2</v>
      </c>
      <c r="B10" s="84" t="s">
        <v>20</v>
      </c>
      <c r="C10" s="53"/>
      <c r="D10" s="53"/>
      <c r="E10" s="53"/>
      <c r="F10" s="53"/>
      <c r="G10" s="53"/>
      <c r="H10" s="54"/>
      <c r="I10" s="39"/>
      <c r="J10" s="40">
        <f aca="true" t="shared" si="1" ref="J10:J33">IF(I10="","",VLOOKUP(I10,$A$98:$B$108,2,FALSE))</f>
      </c>
      <c r="K10" s="21"/>
      <c r="L10" s="22"/>
      <c r="M10" s="8"/>
      <c r="N10" s="6"/>
      <c r="O10" s="8"/>
      <c r="P10" s="8"/>
      <c r="Q10" s="8"/>
    </row>
    <row r="11" spans="1:17" ht="15.75" customHeight="1" thickBot="1">
      <c r="A11" s="41">
        <f t="shared" si="0"/>
        <v>3</v>
      </c>
      <c r="B11" s="84" t="s">
        <v>18</v>
      </c>
      <c r="C11" s="53"/>
      <c r="D11" s="53"/>
      <c r="E11" s="53"/>
      <c r="F11" s="53"/>
      <c r="G11" s="53"/>
      <c r="H11" s="54"/>
      <c r="I11" s="39"/>
      <c r="J11" s="40">
        <f t="shared" si="1"/>
      </c>
      <c r="K11" s="21"/>
      <c r="L11" s="8"/>
      <c r="M11" s="8"/>
      <c r="N11" s="6"/>
      <c r="O11" s="8"/>
      <c r="P11" s="8"/>
      <c r="Q11" s="8"/>
    </row>
    <row r="12" spans="1:17" ht="15.75" customHeight="1" thickBot="1">
      <c r="A12" s="41">
        <f t="shared" si="0"/>
        <v>4</v>
      </c>
      <c r="B12" s="84" t="s">
        <v>21</v>
      </c>
      <c r="C12" s="53"/>
      <c r="D12" s="53"/>
      <c r="E12" s="53"/>
      <c r="F12" s="53"/>
      <c r="G12" s="53"/>
      <c r="H12" s="54"/>
      <c r="I12" s="39"/>
      <c r="J12" s="40">
        <f t="shared" si="1"/>
      </c>
      <c r="K12" s="21"/>
      <c r="L12" s="97" t="s">
        <v>16</v>
      </c>
      <c r="M12" s="1"/>
      <c r="N12" s="6"/>
      <c r="O12" s="8"/>
      <c r="P12" s="8">
        <v>3</v>
      </c>
      <c r="Q12" s="8"/>
    </row>
    <row r="13" spans="1:17" ht="15.75" customHeight="1" thickBot="1">
      <c r="A13" s="41">
        <f t="shared" si="0"/>
        <v>5</v>
      </c>
      <c r="B13" s="85" t="s">
        <v>61</v>
      </c>
      <c r="C13" s="55"/>
      <c r="D13" s="55"/>
      <c r="E13" s="55"/>
      <c r="F13" s="55"/>
      <c r="G13" s="55"/>
      <c r="H13" s="56"/>
      <c r="I13" s="39"/>
      <c r="J13" s="40">
        <f>IF(I13="","",VLOOKUP(I13,$A$98:$B$108,2,FALSE))</f>
      </c>
      <c r="K13" s="21"/>
      <c r="L13" s="97" t="s">
        <v>87</v>
      </c>
      <c r="M13" s="2"/>
      <c r="N13" s="6"/>
      <c r="O13" s="8"/>
      <c r="P13" s="8"/>
      <c r="Q13" s="8"/>
    </row>
    <row r="14" spans="1:17" ht="15.75" customHeight="1" thickBot="1">
      <c r="A14" s="41">
        <f t="shared" si="0"/>
        <v>6</v>
      </c>
      <c r="B14" s="86" t="s">
        <v>79</v>
      </c>
      <c r="C14" s="57"/>
      <c r="D14" s="57"/>
      <c r="E14" s="57"/>
      <c r="F14" s="57"/>
      <c r="G14" s="57"/>
      <c r="H14" s="58"/>
      <c r="I14" s="39"/>
      <c r="J14" s="40">
        <f t="shared" si="1"/>
      </c>
      <c r="K14" s="21"/>
      <c r="L14" s="97" t="s">
        <v>67</v>
      </c>
      <c r="M14" s="3"/>
      <c r="N14" s="6"/>
      <c r="O14" s="8"/>
      <c r="P14" s="8"/>
      <c r="Q14" s="8"/>
    </row>
    <row r="15" spans="1:17" ht="15.75" customHeight="1" thickBot="1">
      <c r="A15" s="41">
        <f t="shared" si="0"/>
        <v>7</v>
      </c>
      <c r="B15" s="114" t="s">
        <v>19</v>
      </c>
      <c r="C15" s="115"/>
      <c r="D15" s="115"/>
      <c r="E15" s="115"/>
      <c r="F15" s="115"/>
      <c r="G15" s="115"/>
      <c r="H15" s="116"/>
      <c r="I15" s="39"/>
      <c r="J15" s="40">
        <f t="shared" si="1"/>
      </c>
      <c r="K15" s="21"/>
      <c r="L15" s="8"/>
      <c r="M15" s="8"/>
      <c r="N15" s="6"/>
      <c r="O15" s="8"/>
      <c r="P15" s="8"/>
      <c r="Q15" s="8"/>
    </row>
    <row r="16" spans="1:17" ht="15.75" customHeight="1" thickBot="1">
      <c r="A16" s="41">
        <f t="shared" si="0"/>
        <v>8</v>
      </c>
      <c r="B16" s="114" t="s">
        <v>63</v>
      </c>
      <c r="C16" s="115"/>
      <c r="D16" s="115"/>
      <c r="E16" s="115"/>
      <c r="F16" s="115"/>
      <c r="G16" s="115"/>
      <c r="H16" s="116"/>
      <c r="I16" s="39"/>
      <c r="J16" s="40">
        <f t="shared" si="1"/>
      </c>
      <c r="K16" s="21"/>
      <c r="L16" s="147" t="s">
        <v>8</v>
      </c>
      <c r="M16" s="147"/>
      <c r="N16" s="6"/>
      <c r="O16" s="8"/>
      <c r="P16" s="8"/>
      <c r="Q16" s="8"/>
    </row>
    <row r="17" spans="1:17" ht="15.75" customHeight="1" thickBot="1">
      <c r="A17" s="41">
        <f t="shared" si="0"/>
        <v>9</v>
      </c>
      <c r="B17" s="85" t="s">
        <v>24</v>
      </c>
      <c r="C17" s="55"/>
      <c r="D17" s="55"/>
      <c r="E17" s="55"/>
      <c r="F17" s="55"/>
      <c r="G17" s="55"/>
      <c r="H17" s="56"/>
      <c r="I17" s="39"/>
      <c r="J17" s="40">
        <f t="shared" si="1"/>
      </c>
      <c r="K17" s="21"/>
      <c r="L17" s="6"/>
      <c r="M17" s="22"/>
      <c r="N17" s="6"/>
      <c r="O17" s="8"/>
      <c r="P17" s="8"/>
      <c r="Q17" s="8"/>
    </row>
    <row r="18" spans="1:17" ht="15.75" customHeight="1" thickBot="1">
      <c r="A18" s="42">
        <f t="shared" si="0"/>
        <v>10</v>
      </c>
      <c r="B18" s="86" t="s">
        <v>62</v>
      </c>
      <c r="C18" s="57"/>
      <c r="D18" s="57"/>
      <c r="E18" s="57"/>
      <c r="F18" s="57"/>
      <c r="G18" s="57"/>
      <c r="H18" s="58"/>
      <c r="I18" s="39"/>
      <c r="J18" s="40">
        <f t="shared" si="1"/>
      </c>
      <c r="K18" s="21">
        <v>1</v>
      </c>
      <c r="L18" s="43" t="s">
        <v>9</v>
      </c>
      <c r="M18" s="120">
        <f aca="true" t="shared" si="2" ref="M18:M27">C115</f>
        <v>0</v>
      </c>
      <c r="N18" s="32"/>
      <c r="O18" s="8"/>
      <c r="P18" s="8"/>
      <c r="Q18" s="8"/>
    </row>
    <row r="19" spans="1:17" ht="15.75" customHeight="1" thickBot="1">
      <c r="A19" s="42">
        <f t="shared" si="0"/>
        <v>11</v>
      </c>
      <c r="B19" s="86" t="s">
        <v>22</v>
      </c>
      <c r="C19" s="57"/>
      <c r="D19" s="57"/>
      <c r="E19" s="57"/>
      <c r="F19" s="57"/>
      <c r="G19" s="57"/>
      <c r="H19" s="58"/>
      <c r="I19" s="39"/>
      <c r="J19" s="40">
        <f t="shared" si="1"/>
      </c>
      <c r="K19" s="21"/>
      <c r="L19" s="44" t="s">
        <v>3</v>
      </c>
      <c r="M19" s="120">
        <f t="shared" si="2"/>
        <v>0</v>
      </c>
      <c r="N19" s="32"/>
      <c r="O19" s="8"/>
      <c r="P19" s="8"/>
      <c r="Q19" s="8"/>
    </row>
    <row r="20" spans="1:17" ht="15.75" customHeight="1" thickBot="1">
      <c r="A20" s="42">
        <f t="shared" si="0"/>
        <v>12</v>
      </c>
      <c r="B20" s="87" t="s">
        <v>25</v>
      </c>
      <c r="C20" s="59"/>
      <c r="D20" s="59"/>
      <c r="E20" s="59"/>
      <c r="F20" s="59"/>
      <c r="G20" s="59"/>
      <c r="H20" s="60"/>
      <c r="I20" s="39"/>
      <c r="J20" s="40">
        <f t="shared" si="1"/>
      </c>
      <c r="K20" s="21">
        <v>2</v>
      </c>
      <c r="L20" s="113" t="s">
        <v>0</v>
      </c>
      <c r="M20" s="120">
        <f t="shared" si="2"/>
        <v>0</v>
      </c>
      <c r="N20" s="32"/>
      <c r="O20" s="8"/>
      <c r="P20" s="8"/>
      <c r="Q20" s="8"/>
    </row>
    <row r="21" spans="1:17" ht="15.75" customHeight="1" thickBot="1">
      <c r="A21" s="42">
        <f t="shared" si="0"/>
        <v>13</v>
      </c>
      <c r="B21" s="88" t="s">
        <v>23</v>
      </c>
      <c r="C21" s="61"/>
      <c r="D21" s="61"/>
      <c r="E21" s="61"/>
      <c r="F21" s="61"/>
      <c r="G21" s="61"/>
      <c r="H21" s="62"/>
      <c r="I21" s="39"/>
      <c r="J21" s="40">
        <f t="shared" si="1"/>
      </c>
      <c r="K21" s="21">
        <v>3</v>
      </c>
      <c r="L21" s="111" t="s">
        <v>10</v>
      </c>
      <c r="M21" s="120">
        <f t="shared" si="2"/>
        <v>0</v>
      </c>
      <c r="N21" s="32"/>
      <c r="O21" s="8"/>
      <c r="P21" s="8"/>
      <c r="Q21" s="8"/>
    </row>
    <row r="22" spans="1:17" ht="15.75" customHeight="1" thickBot="1">
      <c r="A22" s="42">
        <f t="shared" si="0"/>
        <v>14</v>
      </c>
      <c r="B22" s="89" t="s">
        <v>55</v>
      </c>
      <c r="C22" s="63"/>
      <c r="D22" s="63"/>
      <c r="E22" s="63"/>
      <c r="F22" s="63"/>
      <c r="G22" s="63"/>
      <c r="H22" s="64"/>
      <c r="I22" s="39"/>
      <c r="J22" s="40">
        <f t="shared" si="1"/>
      </c>
      <c r="K22" s="21">
        <v>4</v>
      </c>
      <c r="L22" s="45" t="s">
        <v>11</v>
      </c>
      <c r="M22" s="120">
        <f t="shared" si="2"/>
        <v>0</v>
      </c>
      <c r="N22" s="32"/>
      <c r="O22" s="8"/>
      <c r="P22" s="8"/>
      <c r="Q22" s="8"/>
    </row>
    <row r="23" spans="1:17" ht="15.75" customHeight="1" thickBot="1">
      <c r="A23" s="42">
        <f t="shared" si="0"/>
        <v>15</v>
      </c>
      <c r="B23" s="89" t="s">
        <v>30</v>
      </c>
      <c r="C23" s="63"/>
      <c r="D23" s="63"/>
      <c r="E23" s="63"/>
      <c r="F23" s="63"/>
      <c r="G23" s="63"/>
      <c r="H23" s="64"/>
      <c r="I23" s="39"/>
      <c r="J23" s="40">
        <f t="shared" si="1"/>
      </c>
      <c r="K23" s="21">
        <v>5</v>
      </c>
      <c r="L23" s="46" t="s">
        <v>12</v>
      </c>
      <c r="M23" s="120">
        <f t="shared" si="2"/>
        <v>0</v>
      </c>
      <c r="N23" s="32"/>
      <c r="O23" s="8"/>
      <c r="P23" s="8"/>
      <c r="Q23" s="8"/>
    </row>
    <row r="24" spans="1:17" ht="15.75" customHeight="1" thickBot="1">
      <c r="A24" s="42">
        <f t="shared" si="0"/>
        <v>16</v>
      </c>
      <c r="B24" s="89" t="s">
        <v>31</v>
      </c>
      <c r="C24" s="63"/>
      <c r="D24" s="63"/>
      <c r="E24" s="63"/>
      <c r="F24" s="63"/>
      <c r="G24" s="63"/>
      <c r="H24" s="64"/>
      <c r="I24" s="39"/>
      <c r="J24" s="40">
        <f t="shared" si="1"/>
      </c>
      <c r="K24" s="21">
        <v>6</v>
      </c>
      <c r="L24" s="47" t="s">
        <v>13</v>
      </c>
      <c r="M24" s="120">
        <f t="shared" si="2"/>
        <v>0</v>
      </c>
      <c r="N24" s="32"/>
      <c r="O24" s="8"/>
      <c r="P24" s="8"/>
      <c r="Q24" s="8"/>
    </row>
    <row r="25" spans="1:17" ht="15.75" customHeight="1" thickBot="1">
      <c r="A25" s="42">
        <f t="shared" si="0"/>
        <v>17</v>
      </c>
      <c r="B25" s="89" t="s">
        <v>56</v>
      </c>
      <c r="C25" s="63"/>
      <c r="D25" s="63"/>
      <c r="E25" s="63"/>
      <c r="F25" s="63"/>
      <c r="G25" s="63"/>
      <c r="H25" s="64"/>
      <c r="I25" s="39"/>
      <c r="J25" s="40">
        <f t="shared" si="1"/>
      </c>
      <c r="K25" s="21">
        <v>7</v>
      </c>
      <c r="L25" s="110" t="s">
        <v>14</v>
      </c>
      <c r="M25" s="120">
        <f t="shared" si="2"/>
        <v>0</v>
      </c>
      <c r="N25" s="32"/>
      <c r="O25" s="8"/>
      <c r="P25" s="8"/>
      <c r="Q25" s="8"/>
    </row>
    <row r="26" spans="1:17" ht="15.75" customHeight="1" thickBot="1">
      <c r="A26" s="42">
        <f t="shared" si="0"/>
        <v>18</v>
      </c>
      <c r="B26" s="89" t="s">
        <v>32</v>
      </c>
      <c r="C26" s="63"/>
      <c r="D26" s="63"/>
      <c r="E26" s="63"/>
      <c r="F26" s="63"/>
      <c r="G26" s="63"/>
      <c r="H26" s="64"/>
      <c r="I26" s="39"/>
      <c r="J26" s="40">
        <f t="shared" si="1"/>
      </c>
      <c r="K26" s="21"/>
      <c r="L26" s="48" t="s">
        <v>4</v>
      </c>
      <c r="M26" s="120">
        <f t="shared" si="2"/>
        <v>0</v>
      </c>
      <c r="N26" s="32"/>
      <c r="O26" s="8"/>
      <c r="P26" s="8"/>
      <c r="Q26" s="8"/>
    </row>
    <row r="27" spans="1:17" ht="15.75" customHeight="1" thickBot="1">
      <c r="A27" s="42">
        <f t="shared" si="0"/>
        <v>19</v>
      </c>
      <c r="B27" s="90" t="s">
        <v>57</v>
      </c>
      <c r="C27" s="65"/>
      <c r="D27" s="65"/>
      <c r="E27" s="65"/>
      <c r="F27" s="65"/>
      <c r="G27" s="65"/>
      <c r="H27" s="66"/>
      <c r="I27" s="39"/>
      <c r="J27" s="40">
        <f t="shared" si="1"/>
      </c>
      <c r="K27" s="21">
        <v>8</v>
      </c>
      <c r="L27" s="49" t="s">
        <v>15</v>
      </c>
      <c r="M27" s="121">
        <f t="shared" si="2"/>
        <v>0</v>
      </c>
      <c r="N27" s="32"/>
      <c r="O27" s="8"/>
      <c r="P27" s="8"/>
      <c r="Q27" s="8"/>
    </row>
    <row r="28" spans="1:17" ht="15.75" customHeight="1" thickBot="1">
      <c r="A28" s="42">
        <f t="shared" si="0"/>
        <v>20</v>
      </c>
      <c r="B28" s="89" t="s">
        <v>58</v>
      </c>
      <c r="C28" s="63"/>
      <c r="D28" s="63"/>
      <c r="E28" s="63"/>
      <c r="F28" s="63"/>
      <c r="G28" s="63"/>
      <c r="H28" s="64"/>
      <c r="I28" s="39"/>
      <c r="J28" s="40">
        <f t="shared" si="1"/>
      </c>
      <c r="K28" s="21"/>
      <c r="L28" s="123" t="s">
        <v>85</v>
      </c>
      <c r="M28" s="122">
        <f>SUM(M18:M27)/10</f>
        <v>0</v>
      </c>
      <c r="N28" s="32"/>
      <c r="O28" s="8"/>
      <c r="P28" s="8"/>
      <c r="Q28" s="8"/>
    </row>
    <row r="29" spans="1:17" ht="15.75" customHeight="1" thickBot="1">
      <c r="A29" s="42">
        <f t="shared" si="0"/>
        <v>21</v>
      </c>
      <c r="B29" s="104" t="s">
        <v>26</v>
      </c>
      <c r="C29" s="105"/>
      <c r="D29" s="105"/>
      <c r="E29" s="105"/>
      <c r="F29" s="105"/>
      <c r="G29" s="105"/>
      <c r="H29" s="106"/>
      <c r="I29" s="39"/>
      <c r="J29" s="40">
        <f t="shared" si="1"/>
      </c>
      <c r="K29" s="21"/>
      <c r="L29" s="8"/>
      <c r="M29" s="8"/>
      <c r="N29" s="6"/>
      <c r="O29" s="8"/>
      <c r="P29" s="8"/>
      <c r="Q29" s="8"/>
    </row>
    <row r="30" spans="1:17" ht="15.75" customHeight="1" thickBot="1">
      <c r="A30" s="41">
        <f t="shared" si="0"/>
        <v>22</v>
      </c>
      <c r="B30" s="104" t="s">
        <v>35</v>
      </c>
      <c r="C30" s="105"/>
      <c r="D30" s="105"/>
      <c r="E30" s="105"/>
      <c r="F30" s="105"/>
      <c r="G30" s="105"/>
      <c r="H30" s="106"/>
      <c r="I30" s="39"/>
      <c r="J30" s="40">
        <f t="shared" si="1"/>
      </c>
      <c r="K30" s="21"/>
      <c r="L30" s="8"/>
      <c r="M30" s="8"/>
      <c r="N30" s="6"/>
      <c r="O30" s="8"/>
      <c r="P30" s="8"/>
      <c r="Q30" s="8"/>
    </row>
    <row r="31" spans="1:17" ht="15.75" customHeight="1" thickBot="1">
      <c r="A31" s="41">
        <f t="shared" si="0"/>
        <v>23</v>
      </c>
      <c r="B31" s="104" t="s">
        <v>27</v>
      </c>
      <c r="C31" s="105"/>
      <c r="D31" s="105"/>
      <c r="E31" s="105"/>
      <c r="F31" s="105"/>
      <c r="G31" s="105"/>
      <c r="H31" s="106"/>
      <c r="I31" s="39"/>
      <c r="J31" s="40">
        <f t="shared" si="1"/>
      </c>
      <c r="K31" s="21"/>
      <c r="L31" s="8"/>
      <c r="M31" s="8"/>
      <c r="N31" s="6"/>
      <c r="O31" s="8"/>
      <c r="P31" s="8"/>
      <c r="Q31" s="8"/>
    </row>
    <row r="32" spans="1:17" ht="15.75" customHeight="1" thickBot="1">
      <c r="A32" s="41">
        <f t="shared" si="0"/>
        <v>24</v>
      </c>
      <c r="B32" s="104" t="s">
        <v>39</v>
      </c>
      <c r="C32" s="105"/>
      <c r="D32" s="105"/>
      <c r="E32" s="105"/>
      <c r="F32" s="105"/>
      <c r="G32" s="105"/>
      <c r="H32" s="106"/>
      <c r="I32" s="39"/>
      <c r="J32" s="40">
        <f t="shared" si="1"/>
      </c>
      <c r="K32" s="21"/>
      <c r="L32" s="6"/>
      <c r="M32" s="8"/>
      <c r="N32" s="6"/>
      <c r="O32" s="8"/>
      <c r="P32" s="8"/>
      <c r="Q32" s="8"/>
    </row>
    <row r="33" spans="1:17" ht="15.75" customHeight="1" thickBot="1">
      <c r="A33" s="41">
        <f t="shared" si="0"/>
        <v>25</v>
      </c>
      <c r="B33" s="108" t="s">
        <v>28</v>
      </c>
      <c r="C33" s="67"/>
      <c r="D33" s="67"/>
      <c r="E33" s="67"/>
      <c r="F33" s="67"/>
      <c r="G33" s="67"/>
      <c r="H33" s="68"/>
      <c r="I33" s="39"/>
      <c r="J33" s="40">
        <f t="shared" si="1"/>
      </c>
      <c r="K33" s="21"/>
      <c r="M33" s="6"/>
      <c r="N33" s="6"/>
      <c r="O33" s="8"/>
      <c r="P33" s="8"/>
      <c r="Q33" s="8"/>
    </row>
    <row r="34" spans="1:17" ht="13.5" thickBot="1">
      <c r="A34" s="41">
        <f t="shared" si="0"/>
        <v>26</v>
      </c>
      <c r="B34" s="109" t="s">
        <v>33</v>
      </c>
      <c r="C34" s="67"/>
      <c r="D34" s="67"/>
      <c r="E34" s="67"/>
      <c r="F34" s="67"/>
      <c r="G34" s="67"/>
      <c r="H34" s="68"/>
      <c r="I34" s="39"/>
      <c r="J34" s="40">
        <f aca="true" t="shared" si="3" ref="J34:J58">IF(I34="","",VLOOKUP(I34,$A$98:$B$108,2,FALSE))</f>
      </c>
      <c r="K34" s="6"/>
      <c r="L34" s="6"/>
      <c r="M34" s="6"/>
      <c r="N34" s="6"/>
      <c r="O34" s="8"/>
      <c r="P34" s="8"/>
      <c r="Q34" s="8"/>
    </row>
    <row r="35" spans="1:17" ht="13.5" thickBot="1">
      <c r="A35" s="41">
        <f t="shared" si="0"/>
        <v>27</v>
      </c>
      <c r="B35" s="107" t="s">
        <v>59</v>
      </c>
      <c r="C35" s="69"/>
      <c r="D35" s="69"/>
      <c r="E35" s="69"/>
      <c r="F35" s="69"/>
      <c r="G35" s="69"/>
      <c r="H35" s="70"/>
      <c r="I35" s="39"/>
      <c r="J35" s="40">
        <f t="shared" si="3"/>
      </c>
      <c r="K35" s="6"/>
      <c r="L35" s="6"/>
      <c r="M35" s="6"/>
      <c r="N35" s="6"/>
      <c r="O35" s="8"/>
      <c r="P35" s="8"/>
      <c r="Q35" s="8"/>
    </row>
    <row r="36" spans="1:17" ht="13.5" thickBot="1">
      <c r="A36" s="41">
        <f t="shared" si="0"/>
        <v>28</v>
      </c>
      <c r="B36" s="109" t="s">
        <v>29</v>
      </c>
      <c r="C36" s="67"/>
      <c r="D36" s="67"/>
      <c r="E36" s="67"/>
      <c r="F36" s="67"/>
      <c r="G36" s="67"/>
      <c r="H36" s="68"/>
      <c r="I36" s="39"/>
      <c r="J36" s="40">
        <f t="shared" si="3"/>
      </c>
      <c r="K36" s="6"/>
      <c r="L36" s="6"/>
      <c r="M36" s="6"/>
      <c r="N36" s="6"/>
      <c r="O36" s="8"/>
      <c r="P36" s="8"/>
      <c r="Q36" s="8"/>
    </row>
    <row r="37" spans="1:17" ht="13.5" thickBot="1">
      <c r="A37" s="41">
        <f t="shared" si="0"/>
        <v>29</v>
      </c>
      <c r="B37" s="109" t="s">
        <v>34</v>
      </c>
      <c r="C37" s="67"/>
      <c r="D37" s="67"/>
      <c r="E37" s="67"/>
      <c r="F37" s="67"/>
      <c r="G37" s="67"/>
      <c r="H37" s="68"/>
      <c r="I37" s="39"/>
      <c r="J37" s="40">
        <f t="shared" si="3"/>
      </c>
      <c r="K37" s="6"/>
      <c r="L37" s="6"/>
      <c r="M37" s="6"/>
      <c r="N37" s="6"/>
      <c r="O37" s="8"/>
      <c r="P37" s="8"/>
      <c r="Q37" s="8"/>
    </row>
    <row r="38" spans="1:17" ht="13.5" thickBot="1">
      <c r="A38" s="41">
        <f t="shared" si="0"/>
        <v>30</v>
      </c>
      <c r="B38" s="107" t="s">
        <v>36</v>
      </c>
      <c r="C38" s="69"/>
      <c r="D38" s="69"/>
      <c r="E38" s="69"/>
      <c r="F38" s="69"/>
      <c r="G38" s="69"/>
      <c r="H38" s="70"/>
      <c r="I38" s="39"/>
      <c r="J38" s="40">
        <f t="shared" si="3"/>
      </c>
      <c r="K38" s="6"/>
      <c r="L38" s="6"/>
      <c r="M38" s="6"/>
      <c r="N38" s="6"/>
      <c r="O38" s="8"/>
      <c r="P38" s="8"/>
      <c r="Q38" s="8"/>
    </row>
    <row r="39" spans="1:17" ht="13.5" thickBot="1">
      <c r="A39" s="41">
        <f t="shared" si="0"/>
        <v>31</v>
      </c>
      <c r="B39" s="91" t="s">
        <v>37</v>
      </c>
      <c r="C39" s="71"/>
      <c r="D39" s="71"/>
      <c r="E39" s="71"/>
      <c r="F39" s="71"/>
      <c r="G39" s="71"/>
      <c r="H39" s="72"/>
      <c r="I39" s="39"/>
      <c r="J39" s="40">
        <f t="shared" si="3"/>
      </c>
      <c r="K39" s="6"/>
      <c r="L39" s="6"/>
      <c r="M39" s="6"/>
      <c r="N39" s="6"/>
      <c r="O39" s="8"/>
      <c r="P39" s="8"/>
      <c r="Q39" s="8"/>
    </row>
    <row r="40" spans="1:17" ht="13.5" thickBot="1">
      <c r="A40" s="41">
        <f t="shared" si="0"/>
        <v>32</v>
      </c>
      <c r="B40" s="92" t="s">
        <v>38</v>
      </c>
      <c r="C40" s="73"/>
      <c r="D40" s="73"/>
      <c r="E40" s="73"/>
      <c r="F40" s="73"/>
      <c r="G40" s="73"/>
      <c r="H40" s="74"/>
      <c r="I40" s="39"/>
      <c r="J40" s="40">
        <f t="shared" si="3"/>
      </c>
      <c r="K40" s="6"/>
      <c r="L40" s="6"/>
      <c r="M40" s="6"/>
      <c r="N40" s="6"/>
      <c r="O40" s="8"/>
      <c r="P40" s="8"/>
      <c r="Q40" s="8"/>
    </row>
    <row r="41" spans="1:17" ht="13.5" thickBot="1">
      <c r="A41" s="41">
        <f t="shared" si="0"/>
        <v>33</v>
      </c>
      <c r="B41" s="93" t="s">
        <v>40</v>
      </c>
      <c r="C41" s="75"/>
      <c r="D41" s="75"/>
      <c r="E41" s="75"/>
      <c r="F41" s="75"/>
      <c r="G41" s="75"/>
      <c r="H41" s="76"/>
      <c r="I41" s="39"/>
      <c r="J41" s="40">
        <f t="shared" si="3"/>
      </c>
      <c r="K41" s="6"/>
      <c r="L41" s="6"/>
      <c r="M41" s="6"/>
      <c r="N41" s="6"/>
      <c r="O41" s="8"/>
      <c r="P41" s="8"/>
      <c r="Q41" s="8"/>
    </row>
    <row r="42" spans="1:17" ht="13.5" thickBot="1">
      <c r="A42" s="41">
        <f t="shared" si="0"/>
        <v>34</v>
      </c>
      <c r="B42" s="117" t="s">
        <v>83</v>
      </c>
      <c r="C42" s="118"/>
      <c r="D42" s="118"/>
      <c r="E42" s="118"/>
      <c r="F42" s="118"/>
      <c r="G42" s="118"/>
      <c r="H42" s="119"/>
      <c r="I42" s="39"/>
      <c r="J42" s="40">
        <f t="shared" si="3"/>
      </c>
      <c r="K42" s="6"/>
      <c r="L42" s="6"/>
      <c r="M42" s="6"/>
      <c r="N42" s="6"/>
      <c r="O42" s="8"/>
      <c r="P42" s="8"/>
      <c r="Q42" s="8"/>
    </row>
    <row r="43" spans="1:17" ht="13.5" thickBot="1">
      <c r="A43" s="41">
        <f t="shared" si="0"/>
        <v>35</v>
      </c>
      <c r="B43" s="94" t="s">
        <v>42</v>
      </c>
      <c r="C43" s="77"/>
      <c r="D43" s="77"/>
      <c r="E43" s="77"/>
      <c r="F43" s="77"/>
      <c r="G43" s="77"/>
      <c r="H43" s="78"/>
      <c r="I43" s="39"/>
      <c r="J43" s="40">
        <f t="shared" si="3"/>
      </c>
      <c r="K43" s="6"/>
      <c r="L43" s="6"/>
      <c r="M43" s="6"/>
      <c r="N43" s="6"/>
      <c r="O43" s="8"/>
      <c r="P43" s="8"/>
      <c r="Q43" s="8"/>
    </row>
    <row r="44" spans="1:17" ht="13.5" thickBot="1">
      <c r="A44" s="41">
        <f t="shared" si="0"/>
        <v>36</v>
      </c>
      <c r="B44" s="94" t="s">
        <v>41</v>
      </c>
      <c r="C44" s="77"/>
      <c r="D44" s="77"/>
      <c r="E44" s="77"/>
      <c r="F44" s="77"/>
      <c r="G44" s="77"/>
      <c r="H44" s="78"/>
      <c r="I44" s="39"/>
      <c r="J44" s="40">
        <f t="shared" si="3"/>
      </c>
      <c r="K44" s="6"/>
      <c r="L44" s="6"/>
      <c r="M44" s="6"/>
      <c r="N44" s="6"/>
      <c r="O44" s="8"/>
      <c r="P44" s="8"/>
      <c r="Q44" s="8"/>
    </row>
    <row r="45" spans="1:17" ht="13.5" thickBot="1">
      <c r="A45" s="41">
        <f t="shared" si="0"/>
        <v>37</v>
      </c>
      <c r="B45" s="109" t="s">
        <v>43</v>
      </c>
      <c r="C45" s="67"/>
      <c r="D45" s="67"/>
      <c r="E45" s="67"/>
      <c r="F45" s="67"/>
      <c r="G45" s="67"/>
      <c r="H45" s="68"/>
      <c r="I45" s="39"/>
      <c r="J45" s="40">
        <f t="shared" si="3"/>
      </c>
      <c r="K45" s="6"/>
      <c r="L45" s="6"/>
      <c r="M45" s="6"/>
      <c r="N45" s="6"/>
      <c r="O45" s="8"/>
      <c r="P45" s="8"/>
      <c r="Q45" s="8"/>
    </row>
    <row r="46" spans="1:17" ht="13.5" thickBot="1">
      <c r="A46" s="41">
        <f t="shared" si="0"/>
        <v>38</v>
      </c>
      <c r="B46" s="109" t="s">
        <v>44</v>
      </c>
      <c r="C46" s="67"/>
      <c r="D46" s="67"/>
      <c r="E46" s="67"/>
      <c r="F46" s="67"/>
      <c r="G46" s="67"/>
      <c r="H46" s="68"/>
      <c r="I46" s="39"/>
      <c r="J46" s="40">
        <f t="shared" si="3"/>
      </c>
      <c r="K46" s="6"/>
      <c r="L46" s="6"/>
      <c r="M46" s="6"/>
      <c r="N46" s="6"/>
      <c r="O46" s="8"/>
      <c r="P46" s="8"/>
      <c r="Q46" s="8"/>
    </row>
    <row r="47" spans="1:17" ht="13.5" thickBot="1">
      <c r="A47" s="41">
        <f t="shared" si="0"/>
        <v>39</v>
      </c>
      <c r="B47" s="109" t="s">
        <v>45</v>
      </c>
      <c r="C47" s="67"/>
      <c r="D47" s="67"/>
      <c r="E47" s="67"/>
      <c r="F47" s="67"/>
      <c r="G47" s="67"/>
      <c r="H47" s="68"/>
      <c r="I47" s="39"/>
      <c r="J47" s="40">
        <f t="shared" si="3"/>
      </c>
      <c r="K47" s="6"/>
      <c r="L47" s="6"/>
      <c r="M47" s="6"/>
      <c r="N47" s="6"/>
      <c r="O47" s="8"/>
      <c r="P47" s="8"/>
      <c r="Q47" s="8"/>
    </row>
    <row r="48" spans="1:17" ht="13.5" thickBot="1">
      <c r="A48" s="41">
        <f t="shared" si="0"/>
        <v>40</v>
      </c>
      <c r="B48" s="109" t="s">
        <v>46</v>
      </c>
      <c r="C48" s="67"/>
      <c r="D48" s="67"/>
      <c r="E48" s="67"/>
      <c r="F48" s="67"/>
      <c r="G48" s="67"/>
      <c r="H48" s="68"/>
      <c r="I48" s="39"/>
      <c r="J48" s="40">
        <f t="shared" si="3"/>
      </c>
      <c r="K48" s="6"/>
      <c r="L48" s="6"/>
      <c r="M48" s="6"/>
      <c r="N48" s="6"/>
      <c r="O48" s="8"/>
      <c r="P48" s="8"/>
      <c r="Q48" s="8"/>
    </row>
    <row r="49" spans="1:17" ht="13.5" thickBot="1">
      <c r="A49" s="41">
        <f t="shared" si="0"/>
        <v>41</v>
      </c>
      <c r="B49" s="109" t="s">
        <v>47</v>
      </c>
      <c r="C49" s="67"/>
      <c r="D49" s="67"/>
      <c r="E49" s="67"/>
      <c r="F49" s="67"/>
      <c r="G49" s="67"/>
      <c r="H49" s="68"/>
      <c r="I49" s="39"/>
      <c r="J49" s="40">
        <f t="shared" si="3"/>
      </c>
      <c r="K49" s="6"/>
      <c r="L49" s="6"/>
      <c r="M49" s="6"/>
      <c r="N49" s="6"/>
      <c r="O49" s="8"/>
      <c r="P49" s="8"/>
      <c r="Q49" s="8"/>
    </row>
    <row r="50" spans="1:17" ht="13.5" thickBot="1">
      <c r="A50" s="41">
        <f t="shared" si="0"/>
        <v>42</v>
      </c>
      <c r="B50" s="95" t="s">
        <v>48</v>
      </c>
      <c r="C50" s="79"/>
      <c r="D50" s="79"/>
      <c r="E50" s="79"/>
      <c r="F50" s="79"/>
      <c r="G50" s="79"/>
      <c r="H50" s="80"/>
      <c r="I50" s="39"/>
      <c r="J50" s="40">
        <f t="shared" si="3"/>
      </c>
      <c r="K50" s="6"/>
      <c r="L50" s="6"/>
      <c r="M50" s="6"/>
      <c r="N50" s="6"/>
      <c r="O50" s="8"/>
      <c r="P50" s="8"/>
      <c r="Q50" s="8"/>
    </row>
    <row r="51" spans="1:17" ht="13.5" thickBot="1">
      <c r="A51" s="41">
        <f t="shared" si="0"/>
        <v>43</v>
      </c>
      <c r="B51" s="117" t="s">
        <v>60</v>
      </c>
      <c r="C51" s="118"/>
      <c r="D51" s="118"/>
      <c r="E51" s="118"/>
      <c r="F51" s="118"/>
      <c r="G51" s="118"/>
      <c r="H51" s="119"/>
      <c r="I51" s="39"/>
      <c r="J51" s="40">
        <f t="shared" si="3"/>
      </c>
      <c r="K51" s="6"/>
      <c r="L51" s="6"/>
      <c r="M51" s="6"/>
      <c r="N51" s="6"/>
      <c r="O51" s="8"/>
      <c r="P51" s="8"/>
      <c r="Q51" s="8"/>
    </row>
    <row r="52" spans="1:17" ht="13.5" thickBot="1">
      <c r="A52" s="41">
        <f t="shared" si="0"/>
        <v>44</v>
      </c>
      <c r="B52" s="117" t="s">
        <v>49</v>
      </c>
      <c r="C52" s="118"/>
      <c r="D52" s="118"/>
      <c r="E52" s="118"/>
      <c r="F52" s="118"/>
      <c r="G52" s="118"/>
      <c r="H52" s="119"/>
      <c r="I52" s="39"/>
      <c r="J52" s="40">
        <f t="shared" si="3"/>
      </c>
      <c r="K52" s="6"/>
      <c r="L52" s="6"/>
      <c r="M52" s="6"/>
      <c r="N52" s="6"/>
      <c r="O52" s="8"/>
      <c r="P52" s="8"/>
      <c r="Q52" s="8"/>
    </row>
    <row r="53" spans="1:17" ht="13.5" thickBot="1">
      <c r="A53" s="41">
        <f t="shared" si="0"/>
        <v>45</v>
      </c>
      <c r="B53" s="117" t="s">
        <v>54</v>
      </c>
      <c r="C53" s="118"/>
      <c r="D53" s="118"/>
      <c r="E53" s="118"/>
      <c r="F53" s="118"/>
      <c r="G53" s="118"/>
      <c r="H53" s="119"/>
      <c r="I53" s="39"/>
      <c r="J53" s="40">
        <f t="shared" si="3"/>
      </c>
      <c r="K53" s="6"/>
      <c r="L53" s="6"/>
      <c r="M53" s="6"/>
      <c r="N53" s="6"/>
      <c r="O53" s="8"/>
      <c r="P53" s="8"/>
      <c r="Q53" s="8"/>
    </row>
    <row r="54" spans="1:17" ht="13.5" thickBot="1">
      <c r="A54" s="41">
        <f t="shared" si="0"/>
        <v>46</v>
      </c>
      <c r="B54" s="96" t="s">
        <v>50</v>
      </c>
      <c r="C54" s="81"/>
      <c r="D54" s="81"/>
      <c r="E54" s="81"/>
      <c r="F54" s="81"/>
      <c r="G54" s="81"/>
      <c r="H54" s="82"/>
      <c r="I54" s="39"/>
      <c r="J54" s="40">
        <f t="shared" si="3"/>
      </c>
      <c r="K54" s="6"/>
      <c r="L54" s="6"/>
      <c r="M54" s="6"/>
      <c r="N54" s="6"/>
      <c r="O54" s="8"/>
      <c r="P54" s="8"/>
      <c r="Q54" s="8"/>
    </row>
    <row r="55" spans="1:17" ht="13.5" thickBot="1">
      <c r="A55" s="41">
        <f t="shared" si="0"/>
        <v>47</v>
      </c>
      <c r="B55" s="96" t="s">
        <v>51</v>
      </c>
      <c r="C55" s="81"/>
      <c r="D55" s="81"/>
      <c r="E55" s="81"/>
      <c r="F55" s="81"/>
      <c r="G55" s="81"/>
      <c r="H55" s="82"/>
      <c r="I55" s="39"/>
      <c r="J55" s="40">
        <f t="shared" si="3"/>
      </c>
      <c r="K55" s="6"/>
      <c r="L55" s="6"/>
      <c r="M55" s="6"/>
      <c r="N55" s="6"/>
      <c r="O55" s="8"/>
      <c r="P55" s="8"/>
      <c r="Q55" s="8"/>
    </row>
    <row r="56" spans="1:17" ht="13.5" thickBot="1">
      <c r="A56" s="41">
        <f t="shared" si="0"/>
        <v>48</v>
      </c>
      <c r="B56" s="92" t="s">
        <v>52</v>
      </c>
      <c r="C56" s="73"/>
      <c r="D56" s="73"/>
      <c r="E56" s="73"/>
      <c r="F56" s="73"/>
      <c r="G56" s="73"/>
      <c r="H56" s="74"/>
      <c r="I56" s="39"/>
      <c r="J56" s="40">
        <f t="shared" si="3"/>
      </c>
      <c r="K56" s="6"/>
      <c r="L56" s="6"/>
      <c r="M56" s="6"/>
      <c r="N56" s="6"/>
      <c r="O56" s="8"/>
      <c r="P56" s="8"/>
      <c r="Q56" s="8"/>
    </row>
    <row r="57" spans="1:17" ht="13.5" thickBot="1">
      <c r="A57" s="41">
        <f t="shared" si="0"/>
        <v>49</v>
      </c>
      <c r="B57" s="117" t="s">
        <v>84</v>
      </c>
      <c r="C57" s="118"/>
      <c r="D57" s="118"/>
      <c r="E57" s="118"/>
      <c r="F57" s="118"/>
      <c r="G57" s="118"/>
      <c r="H57" s="119"/>
      <c r="I57" s="39"/>
      <c r="J57" s="40">
        <f t="shared" si="3"/>
      </c>
      <c r="K57" s="6"/>
      <c r="L57" s="6"/>
      <c r="M57" s="6"/>
      <c r="N57" s="6"/>
      <c r="O57" s="8"/>
      <c r="P57" s="8"/>
      <c r="Q57" s="8"/>
    </row>
    <row r="58" spans="1:17" ht="13.5" thickBot="1">
      <c r="A58" s="41">
        <f t="shared" si="0"/>
        <v>50</v>
      </c>
      <c r="B58" s="92" t="s">
        <v>53</v>
      </c>
      <c r="C58" s="73"/>
      <c r="D58" s="73"/>
      <c r="E58" s="73"/>
      <c r="F58" s="73"/>
      <c r="G58" s="73"/>
      <c r="H58" s="74"/>
      <c r="I58" s="39"/>
      <c r="J58" s="40">
        <f t="shared" si="3"/>
      </c>
      <c r="K58" s="6"/>
      <c r="L58" s="6"/>
      <c r="M58" s="6"/>
      <c r="N58" s="6"/>
      <c r="O58" s="8"/>
      <c r="P58" s="8"/>
      <c r="Q58" s="8"/>
    </row>
    <row r="59" spans="1:17" ht="13.5" thickBot="1">
      <c r="A59" s="41">
        <f t="shared" si="0"/>
        <v>51</v>
      </c>
      <c r="B59" s="95" t="s">
        <v>64</v>
      </c>
      <c r="C59" s="79"/>
      <c r="D59" s="79"/>
      <c r="E59" s="79"/>
      <c r="F59" s="79"/>
      <c r="G59" s="79"/>
      <c r="H59" s="80"/>
      <c r="I59" s="39"/>
      <c r="J59" s="40">
        <f>IF(I59="","",VLOOKUP(I59,$A$98:$B$108,2,FALSE))</f>
      </c>
      <c r="K59" s="6"/>
      <c r="L59" s="6"/>
      <c r="M59" s="6"/>
      <c r="N59" s="6"/>
      <c r="O59" s="8"/>
      <c r="P59" s="8"/>
      <c r="Q59" s="8"/>
    </row>
    <row r="60" spans="1:17" ht="13.5" thickBot="1">
      <c r="A60" s="41">
        <f t="shared" si="0"/>
        <v>52</v>
      </c>
      <c r="B60" s="95" t="s">
        <v>65</v>
      </c>
      <c r="C60" s="79"/>
      <c r="D60" s="79"/>
      <c r="E60" s="79"/>
      <c r="F60" s="79"/>
      <c r="G60" s="79"/>
      <c r="H60" s="80"/>
      <c r="I60" s="39"/>
      <c r="J60" s="40">
        <f>IF(I60="","",VLOOKUP(I60,$A$98:$B$108,2,FALSE))</f>
      </c>
      <c r="K60" s="6"/>
      <c r="L60" s="6"/>
      <c r="M60" s="6"/>
      <c r="N60" s="6"/>
      <c r="O60" s="8"/>
      <c r="P60" s="8"/>
      <c r="Q60" s="8"/>
    </row>
    <row r="61" spans="1:17" ht="13.5" thickBot="1">
      <c r="A61" s="41">
        <f t="shared" si="0"/>
        <v>53</v>
      </c>
      <c r="B61" s="95" t="s">
        <v>66</v>
      </c>
      <c r="C61" s="79"/>
      <c r="D61" s="79"/>
      <c r="E61" s="79"/>
      <c r="F61" s="79"/>
      <c r="G61" s="79"/>
      <c r="H61" s="80"/>
      <c r="I61" s="39"/>
      <c r="J61" s="40">
        <f>IF(I61="","",VLOOKUP(I61,$A$98:$B$108,2,FALSE))</f>
      </c>
      <c r="K61" s="6"/>
      <c r="L61" s="6"/>
      <c r="M61" s="6"/>
      <c r="N61" s="6"/>
      <c r="O61" s="8"/>
      <c r="P61" s="8"/>
      <c r="Q61" s="8"/>
    </row>
    <row r="62" spans="1:17" ht="13.5" thickBot="1">
      <c r="A62" s="41">
        <f t="shared" si="0"/>
        <v>54</v>
      </c>
      <c r="B62" s="91" t="s">
        <v>74</v>
      </c>
      <c r="C62" s="71"/>
      <c r="D62" s="71"/>
      <c r="E62" s="71"/>
      <c r="F62" s="71"/>
      <c r="G62" s="71"/>
      <c r="H62" s="72"/>
      <c r="I62" s="39"/>
      <c r="J62" s="40">
        <f>IF(I62="","",VLOOKUP(I62,$A$98:$B$108,2,FALSE))</f>
      </c>
      <c r="K62" s="6"/>
      <c r="L62" s="31">
        <f>C125</f>
        <v>0</v>
      </c>
      <c r="M62" s="6"/>
      <c r="N62" s="6"/>
      <c r="O62" s="8"/>
      <c r="P62" s="8"/>
      <c r="Q62" s="8"/>
    </row>
    <row r="63" spans="1:17" ht="12.75">
      <c r="A63" s="41">
        <f t="shared" si="0"/>
        <v>55</v>
      </c>
      <c r="B63" s="93" t="s">
        <v>75</v>
      </c>
      <c r="C63" s="75"/>
      <c r="D63" s="75"/>
      <c r="E63" s="75"/>
      <c r="F63" s="75"/>
      <c r="G63" s="75"/>
      <c r="H63" s="76"/>
      <c r="I63" s="39"/>
      <c r="J63" s="40">
        <f>IF(I63="","",VLOOKUP(I63,$A$98:$B$108,2,FALSE))</f>
      </c>
      <c r="K63" s="6"/>
      <c r="L63" s="31"/>
      <c r="M63" s="6"/>
      <c r="N63" s="6"/>
      <c r="O63" s="8"/>
      <c r="P63" s="8"/>
      <c r="Q63" s="8"/>
    </row>
    <row r="64" spans="1:17" ht="12.75">
      <c r="A64" s="22"/>
      <c r="B64" s="23"/>
      <c r="C64" s="6"/>
      <c r="D64" s="6"/>
      <c r="E64" s="6"/>
      <c r="F64" s="6"/>
      <c r="G64" s="6"/>
      <c r="H64" s="6"/>
      <c r="I64" s="6"/>
      <c r="J64" s="24"/>
      <c r="K64" s="6"/>
      <c r="L64" s="6"/>
      <c r="M64" s="6"/>
      <c r="N64" s="6"/>
      <c r="O64" s="8"/>
      <c r="P64" s="8"/>
      <c r="Q64" s="8"/>
    </row>
    <row r="65" spans="1:17" ht="12.75">
      <c r="A65" s="22"/>
      <c r="B65" s="8"/>
      <c r="C65" s="8"/>
      <c r="D65" s="8"/>
      <c r="F65" s="6"/>
      <c r="G65" s="6"/>
      <c r="H65" s="8"/>
      <c r="I65" s="8"/>
      <c r="J65" s="24"/>
      <c r="K65" s="6"/>
      <c r="L65" s="6"/>
      <c r="M65" s="6"/>
      <c r="N65" s="6"/>
      <c r="O65" s="8"/>
      <c r="P65" s="8"/>
      <c r="Q65" s="8"/>
    </row>
    <row r="66" spans="1:17" ht="15.75">
      <c r="A66" s="22"/>
      <c r="B66" s="8"/>
      <c r="C66" s="8"/>
      <c r="D66" s="7"/>
      <c r="E66" s="7"/>
      <c r="F66" s="6"/>
      <c r="G66" s="6"/>
      <c r="H66" s="8"/>
      <c r="I66" s="25">
        <v>3</v>
      </c>
      <c r="J66" s="26">
        <f>I66</f>
        <v>3</v>
      </c>
      <c r="L66" s="6"/>
      <c r="M66" s="6"/>
      <c r="N66" s="6"/>
      <c r="O66" s="8"/>
      <c r="P66" s="8"/>
      <c r="Q66" s="8"/>
    </row>
    <row r="67" spans="1:17" ht="15.75">
      <c r="A67" s="22"/>
      <c r="B67" s="8"/>
      <c r="C67" s="8"/>
      <c r="D67" s="7"/>
      <c r="E67" s="7"/>
      <c r="F67" s="6"/>
      <c r="G67" s="6"/>
      <c r="H67" s="8"/>
      <c r="I67" s="8"/>
      <c r="J67" s="8"/>
      <c r="K67" s="6"/>
      <c r="L67" s="6"/>
      <c r="M67" s="6"/>
      <c r="N67" s="6"/>
      <c r="O67" s="8"/>
      <c r="P67" s="8"/>
      <c r="Q67" s="8"/>
    </row>
    <row r="68" spans="1:17" ht="15.75">
      <c r="A68" s="22"/>
      <c r="B68" s="8"/>
      <c r="C68" s="8"/>
      <c r="D68" s="7"/>
      <c r="E68" s="7"/>
      <c r="F68" s="6"/>
      <c r="G68" s="6"/>
      <c r="H68" s="8"/>
      <c r="I68" s="8"/>
      <c r="J68" s="24"/>
      <c r="K68" s="6"/>
      <c r="L68" s="6"/>
      <c r="M68" s="6"/>
      <c r="N68" s="6"/>
      <c r="O68" s="8"/>
      <c r="P68" s="8"/>
      <c r="Q68" s="8"/>
    </row>
    <row r="69" spans="1:17" ht="12.75">
      <c r="A69" s="22"/>
      <c r="B69" s="8"/>
      <c r="C69" s="8"/>
      <c r="D69" s="8"/>
      <c r="E69" s="8"/>
      <c r="F69" s="6"/>
      <c r="G69" s="6"/>
      <c r="H69" s="6"/>
      <c r="I69" s="6"/>
      <c r="J69" s="24"/>
      <c r="K69" s="6"/>
      <c r="L69" s="6"/>
      <c r="M69" s="6"/>
      <c r="N69" s="6"/>
      <c r="O69" s="8"/>
      <c r="P69" s="8"/>
      <c r="Q69" s="8"/>
    </row>
    <row r="70" spans="1:17" ht="15.75">
      <c r="A70" s="22"/>
      <c r="B70" s="8"/>
      <c r="C70" s="8"/>
      <c r="D70" s="7"/>
      <c r="E70" s="7"/>
      <c r="F70" s="6"/>
      <c r="G70" s="6"/>
      <c r="H70" s="6"/>
      <c r="I70" s="6"/>
      <c r="J70" s="24"/>
      <c r="K70" s="6"/>
      <c r="L70" s="6"/>
      <c r="M70" s="6"/>
      <c r="N70" s="6"/>
      <c r="O70" s="8"/>
      <c r="P70" s="8"/>
      <c r="Q70" s="8"/>
    </row>
    <row r="71" spans="1:17" ht="12.75">
      <c r="A71" s="22"/>
      <c r="B71" s="8"/>
      <c r="C71" s="8"/>
      <c r="D71" s="22"/>
      <c r="E71" s="22"/>
      <c r="F71" s="6"/>
      <c r="G71" s="6"/>
      <c r="H71" s="19"/>
      <c r="I71" s="19"/>
      <c r="J71" s="24"/>
      <c r="K71" s="6"/>
      <c r="L71" s="6"/>
      <c r="M71" s="6"/>
      <c r="N71" s="6"/>
      <c r="O71" s="8"/>
      <c r="P71" s="8"/>
      <c r="Q71" s="8"/>
    </row>
    <row r="72" spans="1:17" ht="12.75">
      <c r="A72" s="27"/>
      <c r="B72" s="8"/>
      <c r="C72" s="8"/>
      <c r="D72" s="28"/>
      <c r="E72" s="28"/>
      <c r="F72" s="6"/>
      <c r="G72" s="6"/>
      <c r="H72" s="8"/>
      <c r="I72" s="8"/>
      <c r="J72" s="8"/>
      <c r="K72" s="6"/>
      <c r="L72" s="6"/>
      <c r="M72" s="6"/>
      <c r="N72" s="6"/>
      <c r="O72" s="8"/>
      <c r="P72" s="8"/>
      <c r="Q72" s="8"/>
    </row>
    <row r="73" spans="1:17" ht="12.75">
      <c r="A73" s="27"/>
      <c r="B73" s="8"/>
      <c r="C73" s="8"/>
      <c r="D73" s="28"/>
      <c r="E73" s="28"/>
      <c r="F73" s="6"/>
      <c r="G73" s="6"/>
      <c r="H73" s="8"/>
      <c r="I73" s="8"/>
      <c r="J73" s="8"/>
      <c r="K73" s="6"/>
      <c r="L73" s="6"/>
      <c r="M73" s="6"/>
      <c r="N73" s="6"/>
      <c r="O73" s="8"/>
      <c r="P73" s="8"/>
      <c r="Q73" s="8"/>
    </row>
    <row r="74" spans="1:17" ht="12.75">
      <c r="A74" s="27"/>
      <c r="B74" s="8"/>
      <c r="C74" s="8"/>
      <c r="D74" s="28"/>
      <c r="E74" s="28"/>
      <c r="F74" s="6"/>
      <c r="G74" s="6"/>
      <c r="H74" s="6"/>
      <c r="I74" s="6"/>
      <c r="J74" s="8"/>
      <c r="K74" s="6"/>
      <c r="L74" s="6"/>
      <c r="M74" s="6"/>
      <c r="N74" s="6"/>
      <c r="O74" s="8"/>
      <c r="P74" s="8"/>
      <c r="Q74" s="8"/>
    </row>
    <row r="75" spans="1:17" ht="12.75">
      <c r="A75" s="29"/>
      <c r="B75" s="8"/>
      <c r="C75" s="8"/>
      <c r="D75" s="28"/>
      <c r="E75" s="28"/>
      <c r="F75" s="8"/>
      <c r="G75" s="8"/>
      <c r="H75" s="6"/>
      <c r="I75" s="6"/>
      <c r="J75" s="8"/>
      <c r="K75" s="8"/>
      <c r="L75" s="6"/>
      <c r="M75" s="6"/>
      <c r="N75" s="6"/>
      <c r="O75" s="8"/>
      <c r="P75" s="8"/>
      <c r="Q75" s="8"/>
    </row>
    <row r="76" spans="1:17" ht="12.75">
      <c r="A76" s="29"/>
      <c r="B76" s="8"/>
      <c r="C76" s="8"/>
      <c r="D76" s="28"/>
      <c r="E76" s="28"/>
      <c r="F76" s="8"/>
      <c r="G76" s="8"/>
      <c r="H76" s="8"/>
      <c r="I76" s="8"/>
      <c r="J76" s="8"/>
      <c r="K76" s="8"/>
      <c r="L76" s="6"/>
      <c r="M76" s="6"/>
      <c r="N76" s="6"/>
      <c r="O76" s="8"/>
      <c r="P76" s="8"/>
      <c r="Q76" s="8"/>
    </row>
    <row r="77" spans="1:17" ht="12.75">
      <c r="A77" s="29"/>
      <c r="B77" s="8"/>
      <c r="C77" s="8"/>
      <c r="D77" s="28"/>
      <c r="E77" s="28"/>
      <c r="F77" s="8"/>
      <c r="G77" s="8"/>
      <c r="H77" s="8"/>
      <c r="I77" s="8"/>
      <c r="J77" s="8"/>
      <c r="K77" s="8"/>
      <c r="L77" s="8"/>
      <c r="M77" s="8"/>
      <c r="N77" s="6"/>
      <c r="O77" s="8"/>
      <c r="P77" s="8"/>
      <c r="Q77" s="8"/>
    </row>
    <row r="78" spans="1:17" ht="12.75">
      <c r="A78" s="29"/>
      <c r="B78" s="8"/>
      <c r="C78" s="8"/>
      <c r="D78" s="28"/>
      <c r="E78" s="28"/>
      <c r="F78" s="8"/>
      <c r="G78" s="8"/>
      <c r="H78" s="8"/>
      <c r="I78" s="8"/>
      <c r="J78" s="8"/>
      <c r="K78" s="8"/>
      <c r="L78" s="8"/>
      <c r="M78" s="8"/>
      <c r="N78" s="6"/>
      <c r="O78" s="8"/>
      <c r="P78" s="8"/>
      <c r="Q78" s="8"/>
    </row>
    <row r="79" spans="1:17" ht="12.75">
      <c r="A79" s="29"/>
      <c r="B79" s="8"/>
      <c r="C79" s="8"/>
      <c r="D79" s="28"/>
      <c r="E79" s="28"/>
      <c r="F79" s="8"/>
      <c r="G79" s="8"/>
      <c r="H79" s="8"/>
      <c r="I79" s="8"/>
      <c r="J79" s="8"/>
      <c r="K79" s="8"/>
      <c r="L79" s="8"/>
      <c r="M79" s="8"/>
      <c r="N79" s="6"/>
      <c r="O79" s="8"/>
      <c r="P79" s="8"/>
      <c r="Q79" s="8"/>
    </row>
    <row r="80" spans="1:17" ht="12.75">
      <c r="A80" s="29"/>
      <c r="B80" s="8"/>
      <c r="C80" s="8"/>
      <c r="D80" s="28"/>
      <c r="E80" s="28"/>
      <c r="F80" s="8"/>
      <c r="G80" s="8"/>
      <c r="H80" s="8"/>
      <c r="I80" s="8"/>
      <c r="J80" s="8"/>
      <c r="K80" s="8"/>
      <c r="L80" s="6"/>
      <c r="M80" s="6"/>
      <c r="N80" s="6"/>
      <c r="O80" s="8"/>
      <c r="P80" s="8"/>
      <c r="Q80" s="8"/>
    </row>
    <row r="81" spans="1:33" ht="15.75">
      <c r="A81" s="124"/>
      <c r="B81" s="102"/>
      <c r="C81" s="102"/>
      <c r="D81" s="125"/>
      <c r="E81" s="125"/>
      <c r="F81" s="102"/>
      <c r="G81" s="102"/>
      <c r="H81" s="102"/>
      <c r="I81" s="102"/>
      <c r="J81" s="102"/>
      <c r="K81" s="102"/>
      <c r="L81" s="126"/>
      <c r="M81" s="126"/>
      <c r="N81" s="126"/>
      <c r="O81" s="102"/>
      <c r="P81" s="102"/>
      <c r="Q81" s="102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</row>
    <row r="82" spans="1:33" ht="12.75">
      <c r="A82" s="102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12"/>
      <c r="M82" s="112"/>
      <c r="N82" s="112"/>
      <c r="O82" s="102"/>
      <c r="P82" s="102"/>
      <c r="Q82" s="102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</row>
    <row r="83" spans="1:33" ht="12.75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0"/>
      <c r="M83" s="101"/>
      <c r="N83" s="112"/>
      <c r="O83" s="102"/>
      <c r="P83" s="102"/>
      <c r="Q83" s="102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</row>
    <row r="84" spans="1:33" ht="18">
      <c r="A84" s="127"/>
      <c r="B84" s="144" t="s">
        <v>89</v>
      </c>
      <c r="C84" s="144"/>
      <c r="D84" s="144"/>
      <c r="E84" s="144"/>
      <c r="F84" s="102"/>
      <c r="G84" s="102"/>
      <c r="H84" s="102"/>
      <c r="I84" s="102"/>
      <c r="J84" s="102"/>
      <c r="K84" s="127"/>
      <c r="L84" s="128"/>
      <c r="M84" s="129"/>
      <c r="N84" s="130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</row>
    <row r="85" spans="1:33" ht="12.75">
      <c r="A85" s="127"/>
      <c r="B85" s="102"/>
      <c r="C85" s="102"/>
      <c r="D85" s="102"/>
      <c r="E85" s="102"/>
      <c r="F85" s="102"/>
      <c r="G85" s="102"/>
      <c r="H85" s="102"/>
      <c r="I85" s="102"/>
      <c r="J85" s="102"/>
      <c r="K85" s="127"/>
      <c r="L85" s="128"/>
      <c r="M85" s="129"/>
      <c r="N85" s="130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</row>
    <row r="86" spans="1:33" ht="12.75">
      <c r="A86" s="127"/>
      <c r="B86" s="102" t="s">
        <v>90</v>
      </c>
      <c r="C86" s="102"/>
      <c r="D86" s="102"/>
      <c r="E86" s="102"/>
      <c r="F86" s="102"/>
      <c r="G86" s="102"/>
      <c r="H86" s="102"/>
      <c r="I86" s="102"/>
      <c r="J86" s="102"/>
      <c r="K86" s="127"/>
      <c r="L86" s="128"/>
      <c r="M86" s="129"/>
      <c r="N86" s="130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</row>
    <row r="87" spans="1:33" ht="12.75">
      <c r="A87" s="127"/>
      <c r="B87" s="102"/>
      <c r="C87" s="102"/>
      <c r="D87" s="102"/>
      <c r="E87" s="102"/>
      <c r="F87" s="102"/>
      <c r="G87" s="102"/>
      <c r="H87" s="102"/>
      <c r="I87" s="102"/>
      <c r="J87" s="102"/>
      <c r="K87" s="127"/>
      <c r="L87" s="128"/>
      <c r="M87" s="129"/>
      <c r="N87" s="130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</row>
    <row r="88" spans="1:33" ht="12.75">
      <c r="A88" s="127"/>
      <c r="B88" s="102"/>
      <c r="C88" s="102"/>
      <c r="D88" s="102"/>
      <c r="E88" s="102"/>
      <c r="F88" s="102"/>
      <c r="G88" s="102"/>
      <c r="H88" s="102"/>
      <c r="I88" s="102"/>
      <c r="J88" s="102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</row>
    <row r="89" spans="1:33" ht="12.75">
      <c r="A89" s="127"/>
      <c r="B89" s="102" t="s">
        <v>91</v>
      </c>
      <c r="C89" s="102"/>
      <c r="D89" s="102"/>
      <c r="E89" s="102"/>
      <c r="F89" s="102"/>
      <c r="G89" s="102"/>
      <c r="H89" s="143"/>
      <c r="I89" s="143"/>
      <c r="J89" s="143"/>
      <c r="K89" s="131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</row>
    <row r="90" spans="1:33" ht="12.75">
      <c r="A90" s="127"/>
      <c r="B90" s="102"/>
      <c r="C90" s="102"/>
      <c r="D90" s="102"/>
      <c r="E90" s="102"/>
      <c r="F90" s="102"/>
      <c r="G90" s="102"/>
      <c r="H90" s="102"/>
      <c r="I90" s="102"/>
      <c r="J90" s="102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</row>
    <row r="91" spans="1:33" ht="12.75">
      <c r="A91" s="127"/>
      <c r="B91" s="102"/>
      <c r="C91" s="102"/>
      <c r="D91" s="102"/>
      <c r="E91" s="102"/>
      <c r="F91" s="102"/>
      <c r="G91" s="102"/>
      <c r="H91" s="102"/>
      <c r="I91" s="102"/>
      <c r="J91" s="102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</row>
    <row r="92" spans="1:33" ht="12.75">
      <c r="A92" s="127"/>
      <c r="B92" s="102" t="s">
        <v>92</v>
      </c>
      <c r="C92" s="102"/>
      <c r="D92" s="102"/>
      <c r="E92" s="102"/>
      <c r="F92" s="102"/>
      <c r="G92" s="102"/>
      <c r="H92" s="102"/>
      <c r="I92" s="102"/>
      <c r="J92" s="102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</row>
    <row r="93" spans="1:33" ht="12.75">
      <c r="A93" s="127"/>
      <c r="B93" s="102"/>
      <c r="C93" s="102"/>
      <c r="D93" s="102"/>
      <c r="E93" s="102"/>
      <c r="F93" s="102"/>
      <c r="G93" s="102"/>
      <c r="H93" s="102"/>
      <c r="I93" s="102"/>
      <c r="J93" s="102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</row>
    <row r="94" spans="1:33" ht="12.75">
      <c r="A94" s="127"/>
      <c r="B94" s="102"/>
      <c r="C94" s="102"/>
      <c r="D94" s="102"/>
      <c r="E94" s="102"/>
      <c r="F94" s="102"/>
      <c r="G94" s="102"/>
      <c r="H94" s="102"/>
      <c r="I94" s="102"/>
      <c r="J94" s="102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</row>
    <row r="95" spans="1:33" ht="12.75">
      <c r="A95" s="127"/>
      <c r="B95" s="150" t="s">
        <v>95</v>
      </c>
      <c r="C95" s="145"/>
      <c r="D95" s="145"/>
      <c r="E95" s="102"/>
      <c r="F95" s="102"/>
      <c r="G95" s="102"/>
      <c r="H95" s="102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</row>
    <row r="96" spans="1:33" ht="12.75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</row>
    <row r="97" spans="1:33" ht="12.75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</row>
    <row r="98" spans="1:33" ht="12.75">
      <c r="A98" s="132">
        <v>-5</v>
      </c>
      <c r="B98" s="133" t="s">
        <v>69</v>
      </c>
      <c r="C98" s="132">
        <v>-5</v>
      </c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</row>
    <row r="99" spans="1:33" ht="12.75">
      <c r="A99" s="132">
        <v>-4</v>
      </c>
      <c r="B99" s="133" t="s">
        <v>81</v>
      </c>
      <c r="C99" s="132">
        <v>-4</v>
      </c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</row>
    <row r="100" spans="1:33" ht="12.75">
      <c r="A100" s="132">
        <v>-3</v>
      </c>
      <c r="B100" s="133" t="s">
        <v>77</v>
      </c>
      <c r="C100" s="132">
        <v>-3</v>
      </c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</row>
    <row r="101" spans="1:33" ht="12.75">
      <c r="A101" s="132">
        <v>-2</v>
      </c>
      <c r="B101" s="133" t="s">
        <v>80</v>
      </c>
      <c r="C101" s="132">
        <v>-2</v>
      </c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</row>
    <row r="102" spans="1:33" ht="12.75">
      <c r="A102" s="132">
        <v>-1</v>
      </c>
      <c r="B102" s="133" t="s">
        <v>70</v>
      </c>
      <c r="C102" s="132">
        <v>-1</v>
      </c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</row>
    <row r="103" spans="1:33" ht="12.75">
      <c r="A103" s="132">
        <v>0</v>
      </c>
      <c r="B103" s="133" t="s">
        <v>68</v>
      </c>
      <c r="C103" s="132">
        <v>0</v>
      </c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</row>
    <row r="104" spans="1:33" ht="12.75">
      <c r="A104" s="132">
        <v>1</v>
      </c>
      <c r="B104" s="133" t="s">
        <v>73</v>
      </c>
      <c r="C104" s="132">
        <v>1</v>
      </c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</row>
    <row r="105" spans="1:33" ht="12.75">
      <c r="A105" s="132">
        <v>2</v>
      </c>
      <c r="B105" s="133" t="s">
        <v>72</v>
      </c>
      <c r="C105" s="132">
        <v>2</v>
      </c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</row>
    <row r="106" spans="1:33" ht="12.75">
      <c r="A106" s="132">
        <v>3</v>
      </c>
      <c r="B106" s="133" t="s">
        <v>78</v>
      </c>
      <c r="C106" s="132">
        <v>3</v>
      </c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</row>
    <row r="107" spans="1:33" ht="12.75">
      <c r="A107" s="132">
        <v>4</v>
      </c>
      <c r="B107" s="133" t="s">
        <v>6</v>
      </c>
      <c r="C107" s="132">
        <v>4</v>
      </c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</row>
    <row r="108" spans="1:33" ht="12.75">
      <c r="A108" s="132">
        <v>5</v>
      </c>
      <c r="B108" s="133" t="s">
        <v>71</v>
      </c>
      <c r="C108" s="132">
        <v>5</v>
      </c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</row>
    <row r="109" spans="1:33" ht="12.75">
      <c r="A109" s="127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</row>
    <row r="110" spans="1:33" ht="12.75">
      <c r="A110" s="127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127"/>
      <c r="AF110" s="127"/>
      <c r="AG110" s="127"/>
    </row>
    <row r="111" spans="1:33" ht="12.75">
      <c r="A111" s="127"/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</row>
    <row r="112" spans="1:33" ht="12.75">
      <c r="A112" s="132"/>
      <c r="B112" s="132"/>
      <c r="C112" s="132"/>
      <c r="D112" s="132"/>
      <c r="E112" s="132"/>
      <c r="F112" s="132"/>
      <c r="G112" s="132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</row>
    <row r="113" spans="1:33" ht="12.75">
      <c r="A113" s="132"/>
      <c r="B113" s="134" t="s">
        <v>2</v>
      </c>
      <c r="C113" s="135"/>
      <c r="D113" s="135"/>
      <c r="E113" s="135"/>
      <c r="F113" s="132"/>
      <c r="G113" s="135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</row>
    <row r="114" spans="1:33" ht="12.75">
      <c r="A114" s="132"/>
      <c r="B114" s="135"/>
      <c r="C114" s="135"/>
      <c r="D114" s="135"/>
      <c r="E114" s="135"/>
      <c r="F114" s="132"/>
      <c r="G114" s="135"/>
      <c r="H114" s="136"/>
      <c r="I114" s="136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27"/>
      <c r="AG114" s="127"/>
    </row>
    <row r="115" spans="1:33" ht="12.75">
      <c r="A115" s="132"/>
      <c r="B115" s="135" t="str">
        <f aca="true" t="shared" si="4" ref="B115:B124">L18</f>
        <v>Planning &amp; Purpose</v>
      </c>
      <c r="C115" s="137">
        <f>(I9+I10+I11+I12+I54+I55)/6</f>
        <v>0</v>
      </c>
      <c r="D115" s="137"/>
      <c r="E115" s="138" t="str">
        <f aca="true" t="shared" si="5" ref="E115:E125">IF(C115&lt;0.5,"Red",IF(C115&gt;2,"Green","Yellow"))</f>
        <v>Red</v>
      </c>
      <c r="F115" s="138"/>
      <c r="G115" s="135"/>
      <c r="H115" s="136"/>
      <c r="I115" s="136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7"/>
      <c r="AE115" s="127"/>
      <c r="AF115" s="127"/>
      <c r="AG115" s="127"/>
    </row>
    <row r="116" spans="1:33" ht="12.75">
      <c r="A116" s="132"/>
      <c r="B116" s="135" t="str">
        <f t="shared" si="4"/>
        <v>Leadership</v>
      </c>
      <c r="C116" s="137">
        <f>(I13+I17+I27+I40+I56+I58)/6</f>
        <v>0</v>
      </c>
      <c r="D116" s="137"/>
      <c r="E116" s="138" t="str">
        <f t="shared" si="5"/>
        <v>Red</v>
      </c>
      <c r="F116" s="138"/>
      <c r="G116" s="135"/>
      <c r="H116" s="136"/>
      <c r="I116" s="136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7"/>
      <c r="AF116" s="127"/>
      <c r="AG116" s="127"/>
    </row>
    <row r="117" spans="1:33" ht="12.75">
      <c r="A117" s="132"/>
      <c r="B117" s="135" t="str">
        <f t="shared" si="4"/>
        <v>Profit</v>
      </c>
      <c r="C117" s="137">
        <f>(I15+I16+I42+I51+I52+I53+I57)/7</f>
        <v>0</v>
      </c>
      <c r="D117" s="137"/>
      <c r="E117" s="138" t="str">
        <f t="shared" si="5"/>
        <v>Red</v>
      </c>
      <c r="F117" s="138"/>
      <c r="G117" s="135"/>
      <c r="H117" s="136"/>
      <c r="I117" s="136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  <c r="AA117" s="127"/>
      <c r="AB117" s="127"/>
      <c r="AC117" s="127"/>
      <c r="AD117" s="127"/>
      <c r="AE117" s="127"/>
      <c r="AF117" s="127"/>
      <c r="AG117" s="127"/>
    </row>
    <row r="118" spans="1:33" ht="12.75">
      <c r="A118" s="132"/>
      <c r="B118" s="135" t="str">
        <f t="shared" si="4"/>
        <v>Process &amp; Systems</v>
      </c>
      <c r="C118" s="137">
        <f>(I29+I30+I31+I32+I35+I38)/6</f>
        <v>0</v>
      </c>
      <c r="D118" s="137"/>
      <c r="E118" s="138" t="str">
        <f t="shared" si="5"/>
        <v>Red</v>
      </c>
      <c r="F118" s="138"/>
      <c r="G118" s="135"/>
      <c r="H118" s="136"/>
      <c r="I118" s="136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  <c r="AA118" s="127"/>
      <c r="AB118" s="127"/>
      <c r="AC118" s="127"/>
      <c r="AD118" s="127"/>
      <c r="AE118" s="127"/>
      <c r="AF118" s="127"/>
      <c r="AG118" s="127"/>
    </row>
    <row r="119" spans="1:33" ht="12.75">
      <c r="A119" s="132"/>
      <c r="B119" s="135" t="str">
        <f t="shared" si="4"/>
        <v>People</v>
      </c>
      <c r="C119" s="137">
        <f>(I20+I21+I22+I23+I24+I25+I26+I28)/8</f>
        <v>0</v>
      </c>
      <c r="D119" s="137"/>
      <c r="E119" s="138" t="str">
        <f t="shared" si="5"/>
        <v>Red</v>
      </c>
      <c r="F119" s="138"/>
      <c r="G119" s="135"/>
      <c r="H119" s="136"/>
      <c r="I119" s="136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  <c r="AA119" s="127"/>
      <c r="AB119" s="127"/>
      <c r="AC119" s="127"/>
      <c r="AD119" s="127"/>
      <c r="AE119" s="127"/>
      <c r="AF119" s="127"/>
      <c r="AG119" s="127"/>
    </row>
    <row r="120" spans="1:33" ht="12.75">
      <c r="A120" s="132"/>
      <c r="B120" s="135" t="str">
        <f t="shared" si="4"/>
        <v>Policy &amp; Practice</v>
      </c>
      <c r="C120" s="137">
        <f>(I14+I18+I19+I43+I44)/5</f>
        <v>0</v>
      </c>
      <c r="D120" s="137"/>
      <c r="E120" s="138" t="str">
        <f t="shared" si="5"/>
        <v>Red</v>
      </c>
      <c r="F120" s="138"/>
      <c r="G120" s="135"/>
      <c r="H120" s="136"/>
      <c r="I120" s="136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  <c r="AA120" s="127"/>
      <c r="AB120" s="127"/>
      <c r="AC120" s="127"/>
      <c r="AD120" s="127"/>
      <c r="AE120" s="127"/>
      <c r="AF120" s="127"/>
      <c r="AG120" s="127"/>
    </row>
    <row r="121" spans="1:33" ht="12.75">
      <c r="A121" s="132"/>
      <c r="B121" s="135" t="str">
        <f t="shared" si="4"/>
        <v>Property</v>
      </c>
      <c r="C121" s="137">
        <f>(I41+I63)/2</f>
        <v>0</v>
      </c>
      <c r="D121" s="137"/>
      <c r="E121" s="138" t="str">
        <f t="shared" si="5"/>
        <v>Red</v>
      </c>
      <c r="F121" s="138"/>
      <c r="G121" s="135"/>
      <c r="H121" s="136"/>
      <c r="I121" s="136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127"/>
      <c r="AE121" s="127"/>
      <c r="AF121" s="127"/>
      <c r="AG121" s="127"/>
    </row>
    <row r="122" spans="1:33" ht="12.75">
      <c r="A122" s="132"/>
      <c r="B122" s="135" t="str">
        <f t="shared" si="4"/>
        <v>Product/Service</v>
      </c>
      <c r="C122" s="137">
        <f>(I33+I34+I36+I37+I45+I46+I47+I48+I49)/9</f>
        <v>0</v>
      </c>
      <c r="D122" s="137"/>
      <c r="E122" s="138" t="str">
        <f t="shared" si="5"/>
        <v>Red</v>
      </c>
      <c r="F122" s="138"/>
      <c r="G122" s="135"/>
      <c r="H122" s="136"/>
      <c r="I122" s="136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  <c r="AA122" s="127"/>
      <c r="AB122" s="127"/>
      <c r="AC122" s="127"/>
      <c r="AD122" s="127"/>
      <c r="AE122" s="127"/>
      <c r="AF122" s="127"/>
      <c r="AG122" s="127"/>
    </row>
    <row r="123" spans="1:33" ht="12.75">
      <c r="A123" s="132"/>
      <c r="B123" s="135" t="str">
        <f t="shared" si="4"/>
        <v>Waste Reduction</v>
      </c>
      <c r="C123" s="137">
        <f>(I39+I62)/2</f>
        <v>0</v>
      </c>
      <c r="D123" s="137"/>
      <c r="E123" s="138" t="str">
        <f t="shared" si="5"/>
        <v>Red</v>
      </c>
      <c r="F123" s="138"/>
      <c r="G123" s="135"/>
      <c r="H123" s="136"/>
      <c r="I123" s="136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7"/>
      <c r="AC123" s="127"/>
      <c r="AD123" s="127"/>
      <c r="AE123" s="127"/>
      <c r="AF123" s="127"/>
      <c r="AG123" s="127"/>
    </row>
    <row r="124" spans="1:33" ht="12.75">
      <c r="A124" s="132"/>
      <c r="B124" s="135" t="str">
        <f t="shared" si="4"/>
        <v>Public Profile - Brand</v>
      </c>
      <c r="C124" s="137">
        <f>(I50+I59+I60+I61)/4</f>
        <v>0</v>
      </c>
      <c r="D124" s="137"/>
      <c r="E124" s="138" t="str">
        <f t="shared" si="5"/>
        <v>Red</v>
      </c>
      <c r="F124" s="138"/>
      <c r="G124" s="135"/>
      <c r="H124" s="136"/>
      <c r="I124" s="136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  <c r="AA124" s="127"/>
      <c r="AB124" s="127"/>
      <c r="AC124" s="127"/>
      <c r="AD124" s="127"/>
      <c r="AE124" s="127"/>
      <c r="AF124" s="127"/>
      <c r="AG124" s="127"/>
    </row>
    <row r="125" spans="1:33" ht="12.75">
      <c r="A125" s="132"/>
      <c r="B125" s="135" t="s">
        <v>1</v>
      </c>
      <c r="C125" s="137">
        <f>SUM(C115:C124)/10</f>
        <v>0</v>
      </c>
      <c r="D125" s="137"/>
      <c r="E125" s="138" t="str">
        <f t="shared" si="5"/>
        <v>Red</v>
      </c>
      <c r="F125" s="138"/>
      <c r="G125" s="135"/>
      <c r="H125" s="136"/>
      <c r="I125" s="136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  <c r="AF125" s="127"/>
      <c r="AG125" s="127"/>
    </row>
    <row r="126" spans="1:33" ht="12.75">
      <c r="A126" s="132"/>
      <c r="B126" s="135"/>
      <c r="C126" s="135"/>
      <c r="D126" s="135"/>
      <c r="E126" s="135"/>
      <c r="F126" s="132"/>
      <c r="G126" s="135"/>
      <c r="H126" s="136"/>
      <c r="I126" s="136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  <c r="AA126" s="127"/>
      <c r="AB126" s="127"/>
      <c r="AC126" s="127"/>
      <c r="AD126" s="127"/>
      <c r="AE126" s="127"/>
      <c r="AF126" s="127"/>
      <c r="AG126" s="127"/>
    </row>
    <row r="127" spans="1:33" ht="12.75">
      <c r="A127" s="127"/>
      <c r="B127" s="139"/>
      <c r="C127" s="139"/>
      <c r="D127" s="139"/>
      <c r="E127" s="139"/>
      <c r="F127" s="127"/>
      <c r="G127" s="139"/>
      <c r="H127" s="136"/>
      <c r="I127" s="136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  <c r="AA127" s="127"/>
      <c r="AB127" s="127"/>
      <c r="AC127" s="127"/>
      <c r="AD127" s="127"/>
      <c r="AE127" s="127"/>
      <c r="AF127" s="127"/>
      <c r="AG127" s="127"/>
    </row>
    <row r="128" spans="1:33" ht="12.75">
      <c r="A128" s="127"/>
      <c r="B128" s="140"/>
      <c r="C128" s="140"/>
      <c r="D128" s="140"/>
      <c r="E128" s="140"/>
      <c r="F128" s="140"/>
      <c r="G128" s="140"/>
      <c r="H128" s="136"/>
      <c r="I128" s="136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  <c r="AA128" s="127"/>
      <c r="AB128" s="127"/>
      <c r="AC128" s="127"/>
      <c r="AD128" s="127"/>
      <c r="AE128" s="127"/>
      <c r="AF128" s="127"/>
      <c r="AG128" s="127"/>
    </row>
    <row r="129" spans="1:33" ht="12.75">
      <c r="A129" s="127"/>
      <c r="B129" s="140"/>
      <c r="C129" s="140"/>
      <c r="D129" s="140"/>
      <c r="E129" s="140"/>
      <c r="F129" s="140"/>
      <c r="G129" s="140"/>
      <c r="H129" s="136"/>
      <c r="I129" s="136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  <c r="AA129" s="127"/>
      <c r="AB129" s="127"/>
      <c r="AC129" s="127"/>
      <c r="AD129" s="127"/>
      <c r="AE129" s="127"/>
      <c r="AF129" s="127"/>
      <c r="AG129" s="127"/>
    </row>
    <row r="130" spans="1:33" ht="12.75">
      <c r="A130" s="127"/>
      <c r="B130" s="140"/>
      <c r="C130" s="140"/>
      <c r="D130" s="140"/>
      <c r="E130" s="140"/>
      <c r="F130" s="140"/>
      <c r="G130" s="140"/>
      <c r="H130" s="136"/>
      <c r="I130" s="136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  <c r="AB130" s="127"/>
      <c r="AC130" s="127"/>
      <c r="AD130" s="127"/>
      <c r="AE130" s="127"/>
      <c r="AF130" s="127"/>
      <c r="AG130" s="127"/>
    </row>
    <row r="131" spans="1:33" ht="12.75">
      <c r="A131" s="127"/>
      <c r="B131" s="140"/>
      <c r="C131" s="140"/>
      <c r="D131" s="140"/>
      <c r="E131" s="140"/>
      <c r="F131" s="140"/>
      <c r="G131" s="140"/>
      <c r="H131" s="136"/>
      <c r="I131" s="136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  <c r="AA131" s="127"/>
      <c r="AB131" s="127"/>
      <c r="AC131" s="127"/>
      <c r="AD131" s="127"/>
      <c r="AE131" s="127"/>
      <c r="AF131" s="127"/>
      <c r="AG131" s="127"/>
    </row>
    <row r="132" spans="1:33" ht="12.75">
      <c r="A132" s="127"/>
      <c r="B132" s="140"/>
      <c r="C132" s="140"/>
      <c r="D132" s="140"/>
      <c r="E132" s="140"/>
      <c r="F132" s="140"/>
      <c r="G132" s="140"/>
      <c r="H132" s="136"/>
      <c r="I132" s="136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  <c r="AA132" s="127"/>
      <c r="AB132" s="127"/>
      <c r="AC132" s="127"/>
      <c r="AD132" s="127"/>
      <c r="AE132" s="127"/>
      <c r="AF132" s="127"/>
      <c r="AG132" s="127"/>
    </row>
    <row r="133" spans="1:33" ht="12.75">
      <c r="A133" s="141"/>
      <c r="B133" s="141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  <c r="AA133" s="141"/>
      <c r="AB133" s="141"/>
      <c r="AC133" s="141"/>
      <c r="AD133" s="141"/>
      <c r="AE133" s="141"/>
      <c r="AF133" s="141"/>
      <c r="AG133" s="141"/>
    </row>
    <row r="134" spans="1:33" ht="12.75">
      <c r="A134" s="141"/>
      <c r="B134" s="141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/>
      <c r="V134" s="141"/>
      <c r="W134" s="141"/>
      <c r="X134" s="141"/>
      <c r="Y134" s="141"/>
      <c r="Z134" s="141"/>
      <c r="AA134" s="141"/>
      <c r="AB134" s="141"/>
      <c r="AC134" s="141"/>
      <c r="AD134" s="141"/>
      <c r="AE134" s="141"/>
      <c r="AF134" s="141"/>
      <c r="AG134" s="141"/>
    </row>
    <row r="135" spans="1:17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</sheetData>
  <sheetProtection/>
  <mergeCells count="3">
    <mergeCell ref="A3:M3"/>
    <mergeCell ref="L16:M16"/>
    <mergeCell ref="H6:I6"/>
  </mergeCells>
  <conditionalFormatting sqref="E115:F115">
    <cfRule type="expression" priority="26" dxfId="9" stopIfTrue="1">
      <formula>"c70&lt;0.5"</formula>
    </cfRule>
    <cfRule type="expression" priority="27" dxfId="2" stopIfTrue="1">
      <formula>"c70&gt;1.5"</formula>
    </cfRule>
    <cfRule type="expression" priority="28" dxfId="1" stopIfTrue="1">
      <formula>"c70!&gt;1.5&amp;c70!&lt;0.5"</formula>
    </cfRule>
  </conditionalFormatting>
  <conditionalFormatting sqref="I9">
    <cfRule type="expression" priority="46" dxfId="3" stopIfTrue="1">
      <formula>OR($I$66=4,I66=5,I66=8,I66=11)</formula>
    </cfRule>
  </conditionalFormatting>
  <conditionalFormatting sqref="I10:I61">
    <cfRule type="expression" priority="3" dxfId="3" stopIfTrue="1">
      <formula>OR($I$66=4,I67=5,I67=8,I67=11)</formula>
    </cfRule>
  </conditionalFormatting>
  <conditionalFormatting sqref="I62">
    <cfRule type="expression" priority="2" dxfId="3" stopIfTrue="1">
      <formula>OR($I$66=4,I119=5,I119=8,I119=11)</formula>
    </cfRule>
  </conditionalFormatting>
  <conditionalFormatting sqref="I63">
    <cfRule type="expression" priority="1" dxfId="3" stopIfTrue="1">
      <formula>OR($I$66=4,I120=5,I120=8,I120=11)</formula>
    </cfRule>
  </conditionalFormatting>
  <conditionalFormatting sqref="M18:M28">
    <cfRule type="cellIs" priority="29" dxfId="2" operator="greaterThanOrEqual" stopIfTrue="1">
      <formula>2</formula>
    </cfRule>
    <cfRule type="cellIs" priority="30" dxfId="1" operator="greaterThan" stopIfTrue="1">
      <formula>0.5</formula>
    </cfRule>
    <cfRule type="cellIs" priority="31" dxfId="0" operator="lessThanOrEqual" stopIfTrue="1">
      <formula>0.5</formula>
    </cfRule>
  </conditionalFormatting>
  <hyperlinks>
    <hyperlink ref="B95" r:id="rId1" display="Send a PDF of this file to swalker@cfodirect.com.au"/>
  </hyperlinks>
  <printOptions/>
  <pageMargins left="0.25" right="0.25" top="0.75" bottom="0.75" header="0.3" footer="0.3"/>
  <pageSetup fitToHeight="1" fitToWidth="1" horizontalDpi="300" verticalDpi="300" orientation="portrait" paperSize="9" scale="5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Mindshop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Mason</dc:creator>
  <cp:keywords/>
  <dc:description/>
  <cp:lastModifiedBy>Steve Walker</cp:lastModifiedBy>
  <cp:lastPrinted>2020-07-17T07:18:38Z</cp:lastPrinted>
  <dcterms:created xsi:type="dcterms:W3CDTF">2002-04-09T03:57:31Z</dcterms:created>
  <dcterms:modified xsi:type="dcterms:W3CDTF">2020-07-17T07:20:59Z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